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6410" activeTab="0"/>
  </bookViews>
  <sheets>
    <sheet name="Mannschaftsprotokoll" sheetId="1" r:id="rId1"/>
    <sheet name="Erläuterung" sheetId="2" r:id="rId2"/>
  </sheets>
  <definedNames>
    <definedName name="_xlfn.IFERROR" hidden="1">#NAME?</definedName>
    <definedName name="F_Dots">500/(-0.0000010706*'Mannschaftsprotokoll'!IU1^4+0.0005158568*'Mannschaftsprotokoll'!IU1^3-0.1126655495*'Mannschaftsprotokoll'!IU1^2+13.6175032*'Mannschaftsprotokoll'!IU1-57.96288)</definedName>
    <definedName name="F_Wilks">500/(594.31747775582-27.23842536477*'Mannschaftsprotokoll'!IU1+0.82112226871*'Mannschaftsprotokoll'!IU1^2-0.00930733913*'Mannschaftsprotokoll'!IU1^3+0.00004731582*'Mannschaftsprotokoll'!IU1^4-0.00000009054*'Mannschaftsprotokoll'!IU1^5)</definedName>
    <definedName name="M_Dots">500/(-0.000001093*'Mannschaftsprotokoll'!IU1^4+0.0007391293*'Mannschaftsprotokoll'!IU1^3-0.1918759221*'Mannschaftsprotokoll'!IU1^2+24.0900756*'Mannschaftsprotokoll'!IU1-307.75076)</definedName>
    <definedName name="M_Wilks">500/(-216.0475144+16.2606339*'Mannschaftsprotokoll'!IU1-0.002388645*'Mannschaftsprotokoll'!IU1^2-0.00113732*'Mannschaftsprotokoll'!IU1^3+0.00000701863*'Mannschaftsprotokoll'!IU1^4-0.00000001291*'Mannschaftsprotokoll'!IU1^5)</definedName>
    <definedName name="Punkte">'Mannschaftsprotokoll'!$V$21</definedName>
    <definedName name="PunkteN">'Mannschaftsprotokoll'!$V$12,'Mannschaftsprotokoll'!$V$21,'Mannschaftsprotokoll'!$V$30,'Mannschaftsprotokoll'!$V$39,'Mannschaftsprotokoll'!$V$48,'Mannschaftsprotokoll'!$V$57,'Mannschaftsprotokoll'!$V$66,'Mannschaftsprotokoll'!$V$75,'Mannschaftsprotokoll'!$V$84,'Mannschaftsprotokoll'!$V$93,'Mannschaftsprotokoll'!$V$102,'Mannschaftsprotokoll'!$V$111,'Mannschaftsprotokoll'!$V$120,'Mannschaftsprotokoll'!$V$129,'Mannschaftsprotokoll'!$V$138</definedName>
    <definedName name="Ranking">'Mannschaftsprotokoll'!$V$12,'Mannschaftsprotokoll'!#REF!,'Mannschaftsprotokoll'!#REF!,'Mannschaftsprotokoll'!#REF!,'Mannschaftsprotokoll'!#REF!,'Mannschaftsprotokoll'!#REF!</definedName>
  </definedNames>
  <calcPr fullCalcOnLoad="1"/>
</workbook>
</file>

<file path=xl/sharedStrings.xml><?xml version="1.0" encoding="utf-8"?>
<sst xmlns="http://schemas.openxmlformats.org/spreadsheetml/2006/main" count="690" uniqueCount="143">
  <si>
    <t>Datum</t>
  </si>
  <si>
    <t>w</t>
  </si>
  <si>
    <t>Kniebeuge</t>
  </si>
  <si>
    <t>Bankdrücken</t>
  </si>
  <si>
    <t>Kreuzheben</t>
  </si>
  <si>
    <t>Name</t>
  </si>
  <si>
    <t>Vorname</t>
  </si>
  <si>
    <t>Verein</t>
  </si>
  <si>
    <t>Körper</t>
  </si>
  <si>
    <t>Geb.</t>
  </si>
  <si>
    <t>1.</t>
  </si>
  <si>
    <t>2.</t>
  </si>
  <si>
    <t>3.</t>
  </si>
  <si>
    <t>max</t>
  </si>
  <si>
    <t>Stand</t>
  </si>
  <si>
    <t>m</t>
  </si>
  <si>
    <t>Gewicht</t>
  </si>
  <si>
    <t>max. Summen / Kg.►</t>
  </si>
  <si>
    <t>◄ Zwischenstand</t>
  </si>
  <si>
    <t>Punkte:</t>
  </si>
  <si>
    <t>Platz:</t>
  </si>
  <si>
    <t>Dieses Protokoll ermöglicht es gleichzeitig Frauen und Männer zu erfassen.</t>
  </si>
  <si>
    <t>In jeder Gruppe werden immer die 3 Besten des Team errechnet. Der schlechteste Starter wird gestrichen.</t>
  </si>
  <si>
    <t>Mannschaftsprotokoll im Kraftdreikampf</t>
  </si>
  <si>
    <t>Faktor</t>
  </si>
  <si>
    <t>Total</t>
  </si>
  <si>
    <t>Punkte</t>
  </si>
  <si>
    <t>Bei ungültigen Versuchen muss ein "-" vor den Betrag gestellt werden. Die Hintergrundfarbe wird automatisch rot und der Betrag durchgestrichen.</t>
  </si>
  <si>
    <t>Protokoll muss IMMER nach den Regeln der IPF/BVDK vollständig ausgefüllt werden!!</t>
  </si>
  <si>
    <t>Veranstaltungsbezeichnung, Ort, Datum + alle Kampfrichter + Lizenznummer</t>
  </si>
  <si>
    <t>Dots</t>
  </si>
  <si>
    <t>Bei Frauen bitte ein "w" und bei Männern ein "m" in die Spalte "D" angeben. Es wird dann automatisch die richtige Dots-Formel herangezogen.</t>
  </si>
  <si>
    <t>NRW CUP 2022</t>
  </si>
  <si>
    <t>Die Hautständer</t>
  </si>
  <si>
    <t>Kropa</t>
  </si>
  <si>
    <t>Michael</t>
  </si>
  <si>
    <t>Funk</t>
  </si>
  <si>
    <t>Clemens</t>
  </si>
  <si>
    <t>Ahrweiler</t>
  </si>
  <si>
    <t>Niklas</t>
  </si>
  <si>
    <t>Kock</t>
  </si>
  <si>
    <t>Swantje</t>
  </si>
  <si>
    <t>AC Heros Wemmetsweiler</t>
  </si>
  <si>
    <t>Berndt</t>
  </si>
  <si>
    <t>Patrick</t>
  </si>
  <si>
    <t>Calleger</t>
  </si>
  <si>
    <t>Sascha</t>
  </si>
  <si>
    <t>Drieß</t>
  </si>
  <si>
    <t>Markus</t>
  </si>
  <si>
    <t>Grün</t>
  </si>
  <si>
    <t>Teresa</t>
  </si>
  <si>
    <t>Sumo-Simons Schwerathleten</t>
  </si>
  <si>
    <t>Keil</t>
  </si>
  <si>
    <t>Simon</t>
  </si>
  <si>
    <t>Albrich</t>
  </si>
  <si>
    <t>Eyleen</t>
  </si>
  <si>
    <t>Gawlica</t>
  </si>
  <si>
    <t>Adam</t>
  </si>
  <si>
    <t>Brosch</t>
  </si>
  <si>
    <t>Maurice</t>
  </si>
  <si>
    <t>Style over performance</t>
  </si>
  <si>
    <t>Kunellis</t>
  </si>
  <si>
    <t>Daniel</t>
  </si>
  <si>
    <t>Hoppe</t>
  </si>
  <si>
    <t>Frederike</t>
  </si>
  <si>
    <t>Abou Aicha</t>
  </si>
  <si>
    <t>Diaa Eddin</t>
  </si>
  <si>
    <t>Baum</t>
  </si>
  <si>
    <t>Fabian</t>
  </si>
  <si>
    <t>Die Gummibärenbande</t>
  </si>
  <si>
    <t>Markmeyer</t>
  </si>
  <si>
    <t>Lukas</t>
  </si>
  <si>
    <t>Jakobi</t>
  </si>
  <si>
    <t>Timo</t>
  </si>
  <si>
    <t>Beinke</t>
  </si>
  <si>
    <t>Dorothee</t>
  </si>
  <si>
    <t>Huning</t>
  </si>
  <si>
    <t>Julia</t>
  </si>
  <si>
    <t>Your mom's favorite team</t>
  </si>
  <si>
    <t>Scholzgart</t>
  </si>
  <si>
    <t>Pauline Leonie</t>
  </si>
  <si>
    <t>Yesipovich</t>
  </si>
  <si>
    <t>Dimitri</t>
  </si>
  <si>
    <t>Covic</t>
  </si>
  <si>
    <t>Percy</t>
  </si>
  <si>
    <t>Lieder</t>
  </si>
  <si>
    <t>4 lifters 1 cup</t>
  </si>
  <si>
    <t>Sieveke</t>
  </si>
  <si>
    <t>Julian</t>
  </si>
  <si>
    <t>Mantel</t>
  </si>
  <si>
    <t>Annika</t>
  </si>
  <si>
    <t>Kurszewski</t>
  </si>
  <si>
    <t>Michelle</t>
  </si>
  <si>
    <t>August</t>
  </si>
  <si>
    <t>Moses</t>
  </si>
  <si>
    <t>Army of hardcore</t>
  </si>
  <si>
    <t>Fischer</t>
  </si>
  <si>
    <t>Verena</t>
  </si>
  <si>
    <t>Klenkler</t>
  </si>
  <si>
    <t>Julie</t>
  </si>
  <si>
    <t>Bönninghausen</t>
  </si>
  <si>
    <t>Max-Linus</t>
  </si>
  <si>
    <t>Kluth</t>
  </si>
  <si>
    <t>Rebecca</t>
  </si>
  <si>
    <t>Lass die Affen ausm Zoo!</t>
  </si>
  <si>
    <t>Wirtz</t>
  </si>
  <si>
    <t>Melanie</t>
  </si>
  <si>
    <t>Preine</t>
  </si>
  <si>
    <t>Sebastian</t>
  </si>
  <si>
    <t>Diestro Pescht</t>
  </si>
  <si>
    <t>David</t>
  </si>
  <si>
    <t>Klumbies</t>
  </si>
  <si>
    <t>Thomas</t>
  </si>
  <si>
    <t>Grabosch</t>
  </si>
  <si>
    <t>Gamega</t>
  </si>
  <si>
    <t>Marija</t>
  </si>
  <si>
    <t>Petersen</t>
  </si>
  <si>
    <t>Levke</t>
  </si>
  <si>
    <t>Tolksdorf</t>
  </si>
  <si>
    <t>Tobias</t>
  </si>
  <si>
    <t>313KG of twisted steel and sexappeal</t>
  </si>
  <si>
    <t>Egger</t>
  </si>
  <si>
    <t>Jan</t>
  </si>
  <si>
    <t>Berger</t>
  </si>
  <si>
    <t>Stephan</t>
  </si>
  <si>
    <t>Vohsen</t>
  </si>
  <si>
    <t>Nico</t>
  </si>
  <si>
    <t>Ziech</t>
  </si>
  <si>
    <t>Maike</t>
  </si>
  <si>
    <t>Sumo is cheating</t>
  </si>
  <si>
    <t>Leeks of legend</t>
  </si>
  <si>
    <t>Balczus</t>
  </si>
  <si>
    <t>Joel</t>
  </si>
  <si>
    <t>Kücük</t>
  </si>
  <si>
    <t>Yasar</t>
  </si>
  <si>
    <t>Stefanie</t>
  </si>
  <si>
    <t>Walther</t>
  </si>
  <si>
    <t>Essen, 05.11.2022</t>
  </si>
  <si>
    <t>TEAM</t>
  </si>
  <si>
    <t>Platz</t>
  </si>
  <si>
    <t>313KG of twisted steel and
sexappeal</t>
  </si>
  <si>
    <t>Roland</t>
  </si>
  <si>
    <t>Kurtz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</si>
</sst>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"/>
    <numFmt numFmtId="168" formatCode="&quot;Pkt &quot;0.00"/>
    <numFmt numFmtId="169" formatCode="_-* #,##0.0\ _€_-;\-* #,##0.0\ _€_-;_-* &quot;-&quot;?\ _€_-;_-@_-"/>
    <numFmt numFmtId="170" formatCode="_-* #,##0.0000\ _€_-;\-* #,##0.0000\ _€_-;_-* &quot;-&quot;????\ _€_-;_-@_-"/>
    <numFmt numFmtId="171" formatCode="#,##0.00_ ;\-#,##0.00\ "/>
    <numFmt numFmtId="172" formatCode="[$-407]dddd\,\ d\.\ mmmm\ yyyy"/>
    <numFmt numFmtId="173" formatCode="#,##0.000_ ;\-#,##0.0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20"/>
      <name val="BankGothic Lt BT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BankGothic Lt BT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sz val="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65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" fillId="0" borderId="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/>
      <protection/>
    </xf>
    <xf numFmtId="0" fontId="6" fillId="0" borderId="13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0" xfId="55" applyFont="1">
      <alignment/>
      <protection/>
    </xf>
    <xf numFmtId="0" fontId="12" fillId="0" borderId="0" xfId="55" applyFont="1" applyFill="1">
      <alignment/>
      <protection/>
    </xf>
    <xf numFmtId="0" fontId="15" fillId="0" borderId="15" xfId="55" applyFont="1" applyBorder="1" applyAlignment="1">
      <alignment vertical="center"/>
      <protection/>
    </xf>
    <xf numFmtId="0" fontId="15" fillId="0" borderId="14" xfId="55" applyFont="1" applyBorder="1" applyAlignment="1">
      <alignment vertical="center"/>
      <protection/>
    </xf>
    <xf numFmtId="0" fontId="10" fillId="33" borderId="0" xfId="55" applyFont="1" applyFill="1">
      <alignment/>
      <protection/>
    </xf>
    <xf numFmtId="14" fontId="3" fillId="0" borderId="0" xfId="55" applyNumberFormat="1" applyFont="1" applyBorder="1" applyAlignment="1" applyProtection="1">
      <alignment horizontal="left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14" fontId="3" fillId="0" borderId="16" xfId="55" applyNumberFormat="1" applyFont="1" applyBorder="1" applyAlignment="1" applyProtection="1">
      <alignment horizontal="left" vertical="center"/>
      <protection locked="0"/>
    </xf>
    <xf numFmtId="0" fontId="8" fillId="0" borderId="16" xfId="55" applyFont="1" applyBorder="1" applyAlignment="1">
      <alignment horizontal="center" vertical="center"/>
      <protection/>
    </xf>
    <xf numFmtId="0" fontId="8" fillId="0" borderId="0" xfId="55" applyFont="1" applyBorder="1" applyAlignment="1" applyProtection="1">
      <alignment vertical="center"/>
      <protection locked="0"/>
    </xf>
    <xf numFmtId="0" fontId="19" fillId="0" borderId="16" xfId="55" applyFont="1" applyBorder="1" applyAlignment="1" applyProtection="1">
      <alignment vertical="top"/>
      <protection locked="0"/>
    </xf>
    <xf numFmtId="0" fontId="2" fillId="33" borderId="0" xfId="56" applyFill="1">
      <alignment/>
      <protection/>
    </xf>
    <xf numFmtId="0" fontId="5" fillId="33" borderId="0" xfId="56" applyFont="1" applyFill="1">
      <alignment/>
      <protection/>
    </xf>
    <xf numFmtId="0" fontId="5" fillId="0" borderId="0" xfId="55" applyFont="1" applyBorder="1" applyAlignment="1" applyProtection="1">
      <alignment vertical="center"/>
      <protection locked="0"/>
    </xf>
    <xf numFmtId="169" fontId="9" fillId="34" borderId="17" xfId="55" applyNumberFormat="1" applyFont="1" applyFill="1" applyBorder="1" applyAlignment="1" applyProtection="1">
      <alignment horizontal="center"/>
      <protection/>
    </xf>
    <xf numFmtId="169" fontId="9" fillId="34" borderId="17" xfId="55" applyNumberFormat="1" applyFont="1" applyFill="1" applyBorder="1" applyAlignment="1">
      <alignment horizontal="center"/>
      <protection/>
    </xf>
    <xf numFmtId="0" fontId="2" fillId="35" borderId="15" xfId="55" applyFill="1" applyBorder="1">
      <alignment/>
      <protection/>
    </xf>
    <xf numFmtId="0" fontId="2" fillId="35" borderId="16" xfId="55" applyFill="1" applyBorder="1">
      <alignment/>
      <protection/>
    </xf>
    <xf numFmtId="0" fontId="17" fillId="35" borderId="16" xfId="55" applyFont="1" applyFill="1" applyBorder="1" applyAlignment="1">
      <alignment horizontal="left" vertical="center"/>
      <protection/>
    </xf>
    <xf numFmtId="0" fontId="2" fillId="35" borderId="18" xfId="55" applyFill="1" applyBorder="1">
      <alignment/>
      <protection/>
    </xf>
    <xf numFmtId="0" fontId="17" fillId="35" borderId="13" xfId="55" applyFont="1" applyFill="1" applyBorder="1" applyAlignment="1">
      <alignment horizontal="left" vertical="center"/>
      <protection/>
    </xf>
    <xf numFmtId="0" fontId="9" fillId="35" borderId="13" xfId="55" applyFont="1" applyFill="1" applyBorder="1" applyAlignment="1">
      <alignment horizontal="center"/>
      <protection/>
    </xf>
    <xf numFmtId="0" fontId="14" fillId="35" borderId="19" xfId="55" applyFont="1" applyFill="1" applyBorder="1" applyAlignment="1">
      <alignment horizontal="center"/>
      <protection/>
    </xf>
    <xf numFmtId="169" fontId="9" fillId="36" borderId="17" xfId="55" applyNumberFormat="1" applyFont="1" applyFill="1" applyBorder="1" applyProtection="1">
      <alignment/>
      <protection/>
    </xf>
    <xf numFmtId="167" fontId="9" fillId="36" borderId="20" xfId="55" applyNumberFormat="1" applyFont="1" applyFill="1" applyBorder="1" applyAlignment="1" applyProtection="1">
      <alignment horizontal="right"/>
      <protection/>
    </xf>
    <xf numFmtId="167" fontId="9" fillId="36" borderId="17" xfId="55" applyNumberFormat="1" applyFont="1" applyFill="1" applyBorder="1" applyAlignment="1" applyProtection="1">
      <alignment horizontal="right"/>
      <protection/>
    </xf>
    <xf numFmtId="171" fontId="9" fillId="36" borderId="17" xfId="55" applyNumberFormat="1" applyFont="1" applyFill="1" applyBorder="1" applyAlignment="1" applyProtection="1">
      <alignment horizontal="right" vertical="justify" readingOrder="1"/>
      <protection/>
    </xf>
    <xf numFmtId="1" fontId="20" fillId="36" borderId="17" xfId="55" applyNumberFormat="1" applyFont="1" applyFill="1" applyBorder="1" applyAlignment="1" applyProtection="1">
      <alignment horizontal="center" vertical="center"/>
      <protection/>
    </xf>
    <xf numFmtId="0" fontId="4" fillId="35" borderId="12" xfId="55" applyFont="1" applyFill="1" applyBorder="1">
      <alignment/>
      <protection/>
    </xf>
    <xf numFmtId="0" fontId="4" fillId="35" borderId="13" xfId="55" applyFont="1" applyFill="1" applyBorder="1">
      <alignment/>
      <protection/>
    </xf>
    <xf numFmtId="0" fontId="9" fillId="35" borderId="12" xfId="55" applyFont="1" applyFill="1" applyBorder="1" applyAlignment="1">
      <alignment horizontal="center"/>
      <protection/>
    </xf>
    <xf numFmtId="0" fontId="9" fillId="35" borderId="19" xfId="55" applyFont="1" applyFill="1" applyBorder="1" applyAlignment="1">
      <alignment horizontal="center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10" xfId="55" applyFont="1" applyFill="1" applyBorder="1" applyAlignment="1">
      <alignment horizontal="center" vertical="center"/>
      <protection/>
    </xf>
    <xf numFmtId="0" fontId="9" fillId="35" borderId="16" xfId="55" applyFont="1" applyFill="1" applyBorder="1" applyAlignment="1">
      <alignment horizontal="center" vertical="center"/>
      <protection/>
    </xf>
    <xf numFmtId="0" fontId="14" fillId="35" borderId="10" xfId="55" applyFont="1" applyFill="1" applyBorder="1" applyAlignment="1">
      <alignment horizontal="center" vertical="center"/>
      <protection/>
    </xf>
    <xf numFmtId="0" fontId="13" fillId="0" borderId="17" xfId="55" applyFont="1" applyFill="1" applyBorder="1" applyAlignment="1" applyProtection="1">
      <alignment horizontal="left"/>
      <protection locked="0"/>
    </xf>
    <xf numFmtId="49" fontId="10" fillId="0" borderId="17" xfId="55" applyNumberFormat="1" applyFont="1" applyFill="1" applyBorder="1" applyProtection="1">
      <alignment/>
      <protection locked="0"/>
    </xf>
    <xf numFmtId="171" fontId="13" fillId="0" borderId="17" xfId="55" applyNumberFormat="1" applyFont="1" applyFill="1" applyBorder="1" applyAlignment="1" applyProtection="1">
      <alignment horizontal="right"/>
      <protection locked="0"/>
    </xf>
    <xf numFmtId="14" fontId="18" fillId="0" borderId="17" xfId="55" applyNumberFormat="1" applyFont="1" applyFill="1" applyBorder="1" applyAlignment="1" applyProtection="1">
      <alignment horizontal="center"/>
      <protection locked="0"/>
    </xf>
    <xf numFmtId="167" fontId="10" fillId="0" borderId="17" xfId="55" applyNumberFormat="1" applyFont="1" applyFill="1" applyBorder="1" applyAlignment="1" applyProtection="1">
      <alignment/>
      <protection locked="0"/>
    </xf>
    <xf numFmtId="169" fontId="11" fillId="37" borderId="17" xfId="55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6" fillId="33" borderId="0" xfId="56" applyFont="1" applyFill="1">
      <alignment/>
      <protection/>
    </xf>
    <xf numFmtId="170" fontId="13" fillId="33" borderId="17" xfId="55" applyNumberFormat="1" applyFont="1" applyFill="1" applyBorder="1" applyProtection="1">
      <alignment/>
      <protection locked="0"/>
    </xf>
    <xf numFmtId="0" fontId="10" fillId="0" borderId="0" xfId="55" applyFont="1" applyProtection="1">
      <alignment/>
      <protection locked="0"/>
    </xf>
    <xf numFmtId="169" fontId="11" fillId="37" borderId="17" xfId="55" applyNumberFormat="1" applyFont="1" applyFill="1" applyBorder="1" applyAlignment="1" applyProtection="1">
      <alignment horizontal="center"/>
      <protection locked="0"/>
    </xf>
    <xf numFmtId="2" fontId="21" fillId="36" borderId="17" xfId="55" applyNumberFormat="1" applyFont="1" applyFill="1" applyBorder="1" applyAlignment="1" applyProtection="1">
      <alignment horizontal="right"/>
      <protection locked="0"/>
    </xf>
    <xf numFmtId="0" fontId="5" fillId="0" borderId="0" xfId="55" applyFont="1" applyBorder="1" applyAlignment="1" applyProtection="1">
      <alignment horizontal="centerContinuous" vertical="center"/>
      <protection locked="0"/>
    </xf>
    <xf numFmtId="0" fontId="8" fillId="0" borderId="0" xfId="55" applyFont="1" applyBorder="1" applyAlignment="1" applyProtection="1">
      <alignment horizontal="centerContinuous" vertical="center"/>
      <protection locked="0"/>
    </xf>
    <xf numFmtId="0" fontId="5" fillId="0" borderId="11" xfId="55" applyFont="1" applyBorder="1" applyAlignment="1">
      <alignment horizontal="centerContinuous" vertical="center"/>
      <protection/>
    </xf>
    <xf numFmtId="0" fontId="22" fillId="0" borderId="0" xfId="55" applyFont="1" applyBorder="1" applyAlignment="1" applyProtection="1">
      <alignment vertical="center"/>
      <protection locked="0"/>
    </xf>
    <xf numFmtId="0" fontId="22" fillId="0" borderId="11" xfId="55" applyFont="1" applyBorder="1" applyAlignment="1" applyProtection="1">
      <alignment vertical="center"/>
      <protection locked="0"/>
    </xf>
    <xf numFmtId="0" fontId="16" fillId="0" borderId="13" xfId="55" applyFont="1" applyBorder="1" applyAlignment="1">
      <alignment horizontal="center"/>
      <protection/>
    </xf>
    <xf numFmtId="0" fontId="2" fillId="0" borderId="19" xfId="55" applyBorder="1" applyAlignment="1">
      <alignment horizontal="center"/>
      <protection/>
    </xf>
    <xf numFmtId="0" fontId="4" fillId="35" borderId="15" xfId="55" applyFont="1" applyFill="1" applyBorder="1" applyAlignment="1">
      <alignment horizontal="center" vertical="center"/>
      <protection/>
    </xf>
    <xf numFmtId="0" fontId="4" fillId="35" borderId="16" xfId="55" applyFont="1" applyFill="1" applyBorder="1" applyAlignment="1">
      <alignment horizontal="center" vertical="center"/>
      <protection/>
    </xf>
    <xf numFmtId="0" fontId="4" fillId="35" borderId="10" xfId="55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3" fillId="0" borderId="14" xfId="55" applyFont="1" applyBorder="1" applyAlignment="1">
      <alignment vertical="center"/>
      <protection/>
    </xf>
    <xf numFmtId="0" fontId="0" fillId="0" borderId="14" xfId="0" applyBorder="1" applyAlignment="1">
      <alignment/>
    </xf>
    <xf numFmtId="2" fontId="0" fillId="0" borderId="0" xfId="0" applyNumberFormat="1" applyAlignment="1">
      <alignment horizontal="right" vertical="center"/>
    </xf>
    <xf numFmtId="0" fontId="22" fillId="0" borderId="14" xfId="55" applyFont="1" applyBorder="1" applyAlignment="1" applyProtection="1">
      <alignment horizontal="center" vertical="center"/>
      <protection locked="0"/>
    </xf>
    <xf numFmtId="0" fontId="22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55" applyFont="1" applyBorder="1" applyAlignment="1">
      <alignment vertical="center"/>
      <protection/>
    </xf>
    <xf numFmtId="0" fontId="3" fillId="0" borderId="14" xfId="55" applyFont="1" applyBorder="1" applyAlignment="1">
      <alignment vertical="center" wrapText="1"/>
      <protection/>
    </xf>
    <xf numFmtId="0" fontId="61" fillId="0" borderId="14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Malone" xfId="50"/>
    <cellStyle name="Notiz" xfId="51"/>
    <cellStyle name="Percent_Malone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49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4</xdr:col>
      <xdr:colOff>295275</xdr:colOff>
      <xdr:row>4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57150" y="66675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="113" zoomScaleNormal="113" workbookViewId="0" topLeftCell="A67">
      <selection activeCell="E101" sqref="E101"/>
    </sheetView>
  </sheetViews>
  <sheetFormatPr defaultColWidth="11.421875" defaultRowHeight="15"/>
  <cols>
    <col min="1" max="1" width="11.7109375" style="0" customWidth="1"/>
    <col min="2" max="2" width="8.7109375" style="0" customWidth="1"/>
    <col min="3" max="3" width="12.7109375" style="0" hidden="1" customWidth="1"/>
    <col min="4" max="4" width="2.7109375" style="0" customWidth="1"/>
    <col min="5" max="5" width="6.28125" style="0" customWidth="1"/>
    <col min="6" max="6" width="6.28125" style="0" hidden="1" customWidth="1"/>
    <col min="7" max="7" width="6.7109375" style="0" customWidth="1"/>
    <col min="8" max="10" width="4.7109375" style="0" customWidth="1"/>
    <col min="11" max="11" width="7.7109375" style="0" customWidth="1"/>
    <col min="12" max="14" width="4.7109375" style="0" customWidth="1"/>
    <col min="15" max="16" width="7.7109375" style="0" customWidth="1"/>
    <col min="17" max="19" width="4.7109375" style="0" customWidth="1"/>
    <col min="20" max="21" width="7.7109375" style="0" customWidth="1"/>
    <col min="22" max="22" width="11.57421875" style="0" customWidth="1"/>
    <col min="23" max="23" width="23.28125" style="0" bestFit="1" customWidth="1"/>
    <col min="24" max="24" width="9.00390625" style="0" customWidth="1"/>
    <col min="25" max="25" width="5.00390625" style="0" customWidth="1"/>
  </cols>
  <sheetData>
    <row r="1" spans="1:22" ht="4.5" customHeight="1">
      <c r="A1" s="9"/>
      <c r="B1" s="1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5"/>
      <c r="R1" s="15"/>
      <c r="S1" s="15"/>
      <c r="T1" s="15"/>
      <c r="U1" s="15"/>
      <c r="V1" s="2"/>
    </row>
    <row r="2" spans="1:22" ht="21.75" customHeight="1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58"/>
      <c r="U2" s="58"/>
      <c r="V2" s="59"/>
    </row>
    <row r="3" spans="1:22" ht="4.5" customHeight="1">
      <c r="A3" s="10"/>
      <c r="B3" s="12"/>
      <c r="C3" s="13"/>
      <c r="D3" s="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"/>
    </row>
    <row r="4" spans="1:25" ht="16.5" customHeight="1">
      <c r="A4" s="72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20"/>
      <c r="Q4" s="20"/>
      <c r="R4" s="20"/>
      <c r="S4" s="20"/>
      <c r="T4" s="55"/>
      <c r="U4" s="56"/>
      <c r="V4" s="57"/>
      <c r="W4" t="s">
        <v>138</v>
      </c>
      <c r="X4" t="s">
        <v>26</v>
      </c>
      <c r="Y4" t="s">
        <v>139</v>
      </c>
    </row>
    <row r="5" spans="1:22" ht="4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0"/>
      <c r="V5" s="61"/>
    </row>
    <row r="6" spans="1:25" ht="9.75" customHeight="1">
      <c r="A6" s="23"/>
      <c r="B6" s="24"/>
      <c r="C6" s="24"/>
      <c r="D6" s="25" t="s">
        <v>1</v>
      </c>
      <c r="E6" s="41" t="s">
        <v>8</v>
      </c>
      <c r="F6" s="41" t="s">
        <v>9</v>
      </c>
      <c r="G6" s="42" t="s">
        <v>30</v>
      </c>
      <c r="H6" s="62" t="s">
        <v>2</v>
      </c>
      <c r="I6" s="63"/>
      <c r="J6" s="64"/>
      <c r="K6" s="26"/>
      <c r="L6" s="62" t="s">
        <v>3</v>
      </c>
      <c r="M6" s="63"/>
      <c r="N6" s="64"/>
      <c r="O6" s="23"/>
      <c r="P6" s="26"/>
      <c r="Q6" s="62" t="s">
        <v>4</v>
      </c>
      <c r="R6" s="63"/>
      <c r="S6" s="64"/>
      <c r="T6" s="23"/>
      <c r="U6" s="24"/>
      <c r="V6" s="40" t="s">
        <v>30</v>
      </c>
      <c r="W6" s="67" t="s">
        <v>33</v>
      </c>
      <c r="X6" s="69">
        <f>V12</f>
        <v>1477.9001516041767</v>
      </c>
      <c r="Y6" s="65">
        <f>V13</f>
        <v>7</v>
      </c>
    </row>
    <row r="7" spans="1:25" ht="9.75" customHeight="1">
      <c r="A7" s="35" t="s">
        <v>5</v>
      </c>
      <c r="B7" s="36" t="s">
        <v>6</v>
      </c>
      <c r="C7" s="36" t="s">
        <v>7</v>
      </c>
      <c r="D7" s="27" t="s">
        <v>15</v>
      </c>
      <c r="E7" s="28" t="s">
        <v>16</v>
      </c>
      <c r="F7" s="28" t="s">
        <v>0</v>
      </c>
      <c r="G7" s="29" t="s">
        <v>24</v>
      </c>
      <c r="H7" s="37" t="s">
        <v>10</v>
      </c>
      <c r="I7" s="28" t="s">
        <v>11</v>
      </c>
      <c r="J7" s="38" t="s">
        <v>12</v>
      </c>
      <c r="K7" s="28" t="s">
        <v>13</v>
      </c>
      <c r="L7" s="37" t="s">
        <v>10</v>
      </c>
      <c r="M7" s="28" t="s">
        <v>11</v>
      </c>
      <c r="N7" s="38" t="s">
        <v>12</v>
      </c>
      <c r="O7" s="28" t="s">
        <v>13</v>
      </c>
      <c r="P7" s="39" t="s">
        <v>14</v>
      </c>
      <c r="Q7" s="37" t="s">
        <v>10</v>
      </c>
      <c r="R7" s="28" t="s">
        <v>11</v>
      </c>
      <c r="S7" s="38" t="s">
        <v>12</v>
      </c>
      <c r="T7" s="37" t="s">
        <v>13</v>
      </c>
      <c r="U7" s="28" t="s">
        <v>25</v>
      </c>
      <c r="V7" s="38" t="s">
        <v>26</v>
      </c>
      <c r="W7" s="68"/>
      <c r="X7" s="66"/>
      <c r="Y7" s="66"/>
    </row>
    <row r="8" spans="1:25" ht="10.5" customHeight="1">
      <c r="A8" s="43" t="s">
        <v>34</v>
      </c>
      <c r="B8" s="43" t="s">
        <v>35</v>
      </c>
      <c r="C8" s="43"/>
      <c r="D8" s="44" t="s">
        <v>15</v>
      </c>
      <c r="E8" s="45">
        <v>95.94</v>
      </c>
      <c r="F8" s="46"/>
      <c r="G8" s="51">
        <f>IF(E8&lt;&gt;"",IF(D8="w",F_Dots,M_Dots),"")</f>
        <v>0.6270067806340504</v>
      </c>
      <c r="H8" s="47">
        <v>195</v>
      </c>
      <c r="I8" s="47">
        <v>205</v>
      </c>
      <c r="J8" s="47">
        <v>215</v>
      </c>
      <c r="K8" s="21">
        <f>IF(MAX(H8:J8)&lt;0,0,MAX(H8:J8))</f>
        <v>215</v>
      </c>
      <c r="L8" s="47">
        <v>150</v>
      </c>
      <c r="M8" s="47">
        <v>157.5</v>
      </c>
      <c r="N8" s="47">
        <v>165</v>
      </c>
      <c r="O8" s="22">
        <f>IF(MAX(L8:N8)&lt;0,0,MAX(L8:N8))</f>
        <v>165</v>
      </c>
      <c r="P8" s="22">
        <f>IF(K8&lt;0,0,K8)+IF(O8&lt;0,0,O8)</f>
        <v>380</v>
      </c>
      <c r="Q8" s="47">
        <v>240</v>
      </c>
      <c r="R8" s="47">
        <v>260</v>
      </c>
      <c r="S8" s="47">
        <v>-275</v>
      </c>
      <c r="T8" s="21">
        <f>IF(MAX(Q8:S8)&lt;0,0,MAX(Q8:S8))</f>
        <v>260</v>
      </c>
      <c r="U8" s="30">
        <f>P8+IF(T8&lt;0,0,T8)</f>
        <v>640</v>
      </c>
      <c r="V8" s="33">
        <f>IF(G8&lt;&gt;"",IF(G8&lt;&gt;"Unbekannt",PRODUCT(G8,U8),""),"")</f>
        <v>401.28433960579224</v>
      </c>
      <c r="W8" s="67" t="s">
        <v>42</v>
      </c>
      <c r="X8" s="69">
        <f>V21</f>
        <v>1406.6754783964336</v>
      </c>
      <c r="Y8" s="65">
        <f>V22</f>
        <v>10</v>
      </c>
    </row>
    <row r="9" spans="1:25" ht="10.5" customHeight="1">
      <c r="A9" s="43" t="s">
        <v>36</v>
      </c>
      <c r="B9" s="43" t="s">
        <v>37</v>
      </c>
      <c r="C9" s="43"/>
      <c r="D9" s="44" t="s">
        <v>15</v>
      </c>
      <c r="E9" s="45">
        <v>103.28</v>
      </c>
      <c r="F9" s="46"/>
      <c r="G9" s="51">
        <f>IF(E9&lt;&gt;"",IF(D9="w",F_Dots,M_Dots),"")</f>
        <v>0.6071732758649753</v>
      </c>
      <c r="H9" s="47">
        <v>217.5</v>
      </c>
      <c r="I9" s="47">
        <v>230</v>
      </c>
      <c r="J9" s="47">
        <v>240</v>
      </c>
      <c r="K9" s="21">
        <f>IF(MAX(H9:J9)&lt;0,0,MAX(H9:J9))</f>
        <v>240</v>
      </c>
      <c r="L9" s="47">
        <v>140</v>
      </c>
      <c r="M9" s="47">
        <v>147.5</v>
      </c>
      <c r="N9" s="47">
        <v>-155</v>
      </c>
      <c r="O9" s="22">
        <f>IF(MAX(L9:N9)&lt;0,0,MAX(L9:N9))</f>
        <v>147.5</v>
      </c>
      <c r="P9" s="22">
        <f>IF(K9&lt;0,0,K9)+IF(O9&lt;0,0,O9)</f>
        <v>387.5</v>
      </c>
      <c r="Q9" s="47">
        <v>255</v>
      </c>
      <c r="R9" s="47">
        <v>270</v>
      </c>
      <c r="S9" s="47">
        <v>-292.5</v>
      </c>
      <c r="T9" s="21">
        <f>IF(MAX(Q9:S9)&lt;0,0,MAX(Q9:S9))</f>
        <v>270</v>
      </c>
      <c r="U9" s="30">
        <f>P9+IF(T9&lt;0,0,T9)</f>
        <v>657.5</v>
      </c>
      <c r="V9" s="33">
        <f>IF(G9&lt;&gt;"",IF(G9&lt;&gt;"Unbekannt",PRODUCT(G9,U9),""),"")</f>
        <v>399.21642888122125</v>
      </c>
      <c r="W9" s="68"/>
      <c r="X9" s="66"/>
      <c r="Y9" s="66"/>
    </row>
    <row r="10" spans="1:25" ht="10.5" customHeight="1">
      <c r="A10" s="43" t="s">
        <v>38</v>
      </c>
      <c r="B10" s="43" t="s">
        <v>39</v>
      </c>
      <c r="C10" s="43"/>
      <c r="D10" s="44" t="s">
        <v>15</v>
      </c>
      <c r="E10" s="45">
        <v>109.56</v>
      </c>
      <c r="F10" s="46"/>
      <c r="G10" s="51">
        <f>IF(E10&lt;&gt;"",IF(D10="w",F_Dots,M_Dots),"")</f>
        <v>0.5931637468500125</v>
      </c>
      <c r="H10" s="47">
        <v>215</v>
      </c>
      <c r="I10" s="47">
        <v>225</v>
      </c>
      <c r="J10" s="47">
        <v>235</v>
      </c>
      <c r="K10" s="21">
        <f>IF(MAX(H10:J10)&lt;0,0,MAX(H10:J10))</f>
        <v>235</v>
      </c>
      <c r="L10" s="47">
        <v>100</v>
      </c>
      <c r="M10" s="47">
        <v>105</v>
      </c>
      <c r="N10" s="47">
        <v>110</v>
      </c>
      <c r="O10" s="22">
        <f>IF(MAX(L10:N10)&lt;0,0,MAX(L10:N10))</f>
        <v>110</v>
      </c>
      <c r="P10" s="22">
        <f>IF(K10&lt;0,0,K10)+IF(O10&lt;0,0,O10)</f>
        <v>345</v>
      </c>
      <c r="Q10" s="47">
        <v>210</v>
      </c>
      <c r="R10" s="47">
        <v>225</v>
      </c>
      <c r="S10" s="47">
        <v>235</v>
      </c>
      <c r="T10" s="21">
        <f>IF(MAX(Q10:S10)&lt;0,0,MAX(Q10:S10))</f>
        <v>235</v>
      </c>
      <c r="U10" s="30">
        <f>P10+IF(T10&lt;0,0,T10)</f>
        <v>580</v>
      </c>
      <c r="V10" s="33">
        <f>IF(G10&lt;&gt;"",IF(G10&lt;&gt;"Unbekannt",PRODUCT(G10,U10),""),"")</f>
        <v>344.03497317300724</v>
      </c>
      <c r="W10" s="67" t="s">
        <v>51</v>
      </c>
      <c r="X10" s="69">
        <f>V30</f>
        <v>1283.8191179156988</v>
      </c>
      <c r="Y10" s="65">
        <f>V31</f>
        <v>11</v>
      </c>
    </row>
    <row r="11" spans="1:25" ht="10.5" customHeight="1">
      <c r="A11" s="43" t="s">
        <v>40</v>
      </c>
      <c r="B11" s="43" t="s">
        <v>41</v>
      </c>
      <c r="C11" s="43"/>
      <c r="D11" s="44" t="s">
        <v>1</v>
      </c>
      <c r="E11" s="45">
        <v>87.9</v>
      </c>
      <c r="F11" s="46"/>
      <c r="G11" s="51">
        <f>IF(E11&lt;&gt;"",IF(D11="w",F_Dots,M_Dots),"")</f>
        <v>0.9009848917409625</v>
      </c>
      <c r="H11" s="47">
        <v>115</v>
      </c>
      <c r="I11" s="47">
        <v>125</v>
      </c>
      <c r="J11" s="47">
        <v>132.5</v>
      </c>
      <c r="K11" s="21">
        <f>IF(MAX(H11:J11)&lt;0,0,MAX(H11:J11))</f>
        <v>132.5</v>
      </c>
      <c r="L11" s="47">
        <v>67.5</v>
      </c>
      <c r="M11" s="47">
        <v>70</v>
      </c>
      <c r="N11" s="47">
        <v>72.5</v>
      </c>
      <c r="O11" s="22">
        <f>IF(MAX(L11:N11)&lt;0,0,MAX(L11:N11))</f>
        <v>72.5</v>
      </c>
      <c r="P11" s="22">
        <f>IF(K11&lt;0,0,K11)+IF(O11&lt;0,0,O11)</f>
        <v>205</v>
      </c>
      <c r="Q11" s="47">
        <v>145</v>
      </c>
      <c r="R11" s="47">
        <v>155</v>
      </c>
      <c r="S11" s="47">
        <v>165</v>
      </c>
      <c r="T11" s="21">
        <f>IF(MAX(Q11:S11)&lt;0,0,MAX(Q11:S11))</f>
        <v>165</v>
      </c>
      <c r="U11" s="30">
        <f>P11+IF(T11&lt;0,0,T11)</f>
        <v>370</v>
      </c>
      <c r="V11" s="33">
        <f>IF(G11&lt;&gt;"",IF(G11&lt;&gt;"Unbekannt",PRODUCT(G11,U11),""),"")</f>
        <v>333.36440994415614</v>
      </c>
      <c r="W11" s="68"/>
      <c r="X11" s="66"/>
      <c r="Y11" s="66"/>
    </row>
    <row r="12" spans="1:25" ht="10.5" customHeight="1">
      <c r="A12" s="6" t="s">
        <v>33</v>
      </c>
      <c r="B12" s="7"/>
      <c r="C12" s="7"/>
      <c r="D12" s="7"/>
      <c r="E12" s="7"/>
      <c r="F12" s="7"/>
      <c r="G12" s="52"/>
      <c r="H12" s="11" t="s">
        <v>17</v>
      </c>
      <c r="I12" s="11"/>
      <c r="J12" s="11"/>
      <c r="K12" s="53">
        <f>SUM(K8:K11)</f>
        <v>822.5</v>
      </c>
      <c r="L12" s="11"/>
      <c r="M12" s="11"/>
      <c r="N12" s="11"/>
      <c r="O12" s="48">
        <f>SUM(O8:O11)</f>
        <v>495</v>
      </c>
      <c r="P12" s="48">
        <f>SUM(P8:P11)</f>
        <v>1317.5</v>
      </c>
      <c r="Q12" s="11" t="s">
        <v>18</v>
      </c>
      <c r="R12" s="11"/>
      <c r="S12" s="11"/>
      <c r="T12" s="53">
        <f>SUM(T8:T11)</f>
        <v>930</v>
      </c>
      <c r="U12" s="31" t="s">
        <v>19</v>
      </c>
      <c r="V12" s="54">
        <f>SUM(V8:V11)</f>
        <v>1477.9001516041767</v>
      </c>
      <c r="W12" s="67" t="s">
        <v>60</v>
      </c>
      <c r="X12" s="69">
        <f>V39</f>
        <v>1608.6123107557044</v>
      </c>
      <c r="Y12" s="65">
        <f>V40</f>
        <v>5</v>
      </c>
    </row>
    <row r="13" spans="1:25" ht="10.5" customHeight="1">
      <c r="A13" s="6"/>
      <c r="B13" s="7"/>
      <c r="C13" s="7"/>
      <c r="D13" s="7"/>
      <c r="E13" s="7"/>
      <c r="F13" s="7"/>
      <c r="G13" s="5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32" t="s">
        <v>20</v>
      </c>
      <c r="V13" s="34">
        <f>IF(V12&lt;&gt;"",RANK(V12,PunkteN),"-")</f>
        <v>7</v>
      </c>
      <c r="W13" s="68"/>
      <c r="X13" s="66"/>
      <c r="Y13" s="66"/>
    </row>
    <row r="14" spans="23:25" ht="10.5" customHeight="1">
      <c r="W14" s="67" t="s">
        <v>69</v>
      </c>
      <c r="X14" s="75">
        <f>V48</f>
        <v>1625.5683803934294</v>
      </c>
      <c r="Y14" s="65">
        <f>V49</f>
        <v>4</v>
      </c>
    </row>
    <row r="15" spans="1:25" ht="9.75" customHeight="1">
      <c r="A15" s="23"/>
      <c r="B15" s="24"/>
      <c r="C15" s="24"/>
      <c r="D15" s="25" t="s">
        <v>1</v>
      </c>
      <c r="E15" s="41" t="s">
        <v>8</v>
      </c>
      <c r="F15" s="41" t="s">
        <v>9</v>
      </c>
      <c r="G15" s="42" t="s">
        <v>30</v>
      </c>
      <c r="H15" s="62" t="s">
        <v>2</v>
      </c>
      <c r="I15" s="63"/>
      <c r="J15" s="64"/>
      <c r="K15" s="26"/>
      <c r="L15" s="62" t="s">
        <v>3</v>
      </c>
      <c r="M15" s="63"/>
      <c r="N15" s="64"/>
      <c r="O15" s="23"/>
      <c r="P15" s="26"/>
      <c r="Q15" s="62" t="s">
        <v>4</v>
      </c>
      <c r="R15" s="63"/>
      <c r="S15" s="64"/>
      <c r="T15" s="23"/>
      <c r="U15" s="24"/>
      <c r="V15" s="40" t="s">
        <v>30</v>
      </c>
      <c r="W15" s="77"/>
      <c r="X15" s="76"/>
      <c r="Y15" s="74"/>
    </row>
    <row r="16" spans="1:25" ht="10.5" customHeight="1">
      <c r="A16" s="35" t="s">
        <v>5</v>
      </c>
      <c r="B16" s="36" t="s">
        <v>6</v>
      </c>
      <c r="C16" s="36" t="s">
        <v>7</v>
      </c>
      <c r="D16" s="27" t="s">
        <v>15</v>
      </c>
      <c r="E16" s="28" t="s">
        <v>16</v>
      </c>
      <c r="F16" s="28" t="s">
        <v>0</v>
      </c>
      <c r="G16" s="29" t="s">
        <v>24</v>
      </c>
      <c r="H16" s="37" t="s">
        <v>10</v>
      </c>
      <c r="I16" s="28" t="s">
        <v>11</v>
      </c>
      <c r="J16" s="38" t="s">
        <v>12</v>
      </c>
      <c r="K16" s="28" t="s">
        <v>13</v>
      </c>
      <c r="L16" s="37" t="s">
        <v>10</v>
      </c>
      <c r="M16" s="28" t="s">
        <v>11</v>
      </c>
      <c r="N16" s="38" t="s">
        <v>12</v>
      </c>
      <c r="O16" s="28" t="s">
        <v>13</v>
      </c>
      <c r="P16" s="39" t="s">
        <v>14</v>
      </c>
      <c r="Q16" s="37" t="s">
        <v>10</v>
      </c>
      <c r="R16" s="28" t="s">
        <v>11</v>
      </c>
      <c r="S16" s="38" t="s">
        <v>12</v>
      </c>
      <c r="T16" s="37" t="s">
        <v>13</v>
      </c>
      <c r="U16" s="28" t="s">
        <v>25</v>
      </c>
      <c r="V16" s="38" t="s">
        <v>26</v>
      </c>
      <c r="W16" s="67" t="s">
        <v>78</v>
      </c>
      <c r="X16" s="75">
        <f>V57</f>
        <v>1716.788523008055</v>
      </c>
      <c r="Y16" s="65">
        <f>V58</f>
        <v>1</v>
      </c>
    </row>
    <row r="17" spans="1:25" ht="10.5" customHeight="1">
      <c r="A17" s="43" t="s">
        <v>43</v>
      </c>
      <c r="B17" s="43" t="s">
        <v>44</v>
      </c>
      <c r="C17" s="43"/>
      <c r="D17" s="44" t="s">
        <v>15</v>
      </c>
      <c r="E17" s="45">
        <v>72.64</v>
      </c>
      <c r="F17" s="46"/>
      <c r="G17" s="51">
        <f>IF(E17&lt;&gt;"",IF(D17="w",F_Dots,M_Dots),"")</f>
        <v>0.7325201875978693</v>
      </c>
      <c r="H17" s="47">
        <v>160</v>
      </c>
      <c r="I17" s="47">
        <v>170</v>
      </c>
      <c r="J17" s="47">
        <v>175</v>
      </c>
      <c r="K17" s="21">
        <f>IF(MAX(H17:J17)&lt;0,0,MAX(H17:J17))</f>
        <v>175</v>
      </c>
      <c r="L17" s="47">
        <v>-100</v>
      </c>
      <c r="M17" s="47">
        <v>100</v>
      </c>
      <c r="N17" s="47">
        <v>105</v>
      </c>
      <c r="O17" s="22">
        <f>IF(MAX(L17:N17)&lt;0,0,MAX(L17:N17))</f>
        <v>105</v>
      </c>
      <c r="P17" s="22">
        <f>IF(K17&lt;0,0,K17)+IF(O17&lt;0,0,O17)</f>
        <v>280</v>
      </c>
      <c r="Q17" s="47">
        <v>190</v>
      </c>
      <c r="R17" s="47">
        <v>200</v>
      </c>
      <c r="S17" s="47">
        <v>205</v>
      </c>
      <c r="T17" s="21">
        <f>IF(MAX(Q17:S17)&lt;0,0,MAX(Q17:S17))</f>
        <v>205</v>
      </c>
      <c r="U17" s="30">
        <f>P17+IF(T17&lt;0,0,T17)</f>
        <v>485</v>
      </c>
      <c r="V17" s="33">
        <f>IF(G17&lt;&gt;"",IF(G17&lt;&gt;"Unbekannt",PRODUCT(G17,U17),""),"")</f>
        <v>355.2722909849666</v>
      </c>
      <c r="W17" s="77"/>
      <c r="X17" s="76"/>
      <c r="Y17" s="74"/>
    </row>
    <row r="18" spans="1:25" ht="10.5" customHeight="1">
      <c r="A18" s="43" t="s">
        <v>45</v>
      </c>
      <c r="B18" s="43" t="s">
        <v>46</v>
      </c>
      <c r="C18" s="43"/>
      <c r="D18" s="44" t="s">
        <v>15</v>
      </c>
      <c r="E18" s="45">
        <v>94.78</v>
      </c>
      <c r="F18" s="46"/>
      <c r="G18" s="51">
        <f>IF(E18&lt;&gt;"",IF(D18="w",F_Dots,M_Dots),"")</f>
        <v>0.6305549152838925</v>
      </c>
      <c r="H18" s="47">
        <v>205</v>
      </c>
      <c r="I18" s="47">
        <v>215</v>
      </c>
      <c r="J18" s="47">
        <v>225</v>
      </c>
      <c r="K18" s="21">
        <f>IF(MAX(H18:J18)&lt;0,0,MAX(H18:J18))</f>
        <v>225</v>
      </c>
      <c r="L18" s="47">
        <v>162.5</v>
      </c>
      <c r="M18" s="47">
        <v>167.5</v>
      </c>
      <c r="N18" s="47">
        <v>-172.5</v>
      </c>
      <c r="O18" s="22">
        <f>IF(MAX(L18:N18)&lt;0,0,MAX(L18:N18))</f>
        <v>167.5</v>
      </c>
      <c r="P18" s="22">
        <f>IF(K18&lt;0,0,K18)+IF(O18&lt;0,0,O18)</f>
        <v>392.5</v>
      </c>
      <c r="Q18" s="47">
        <v>235</v>
      </c>
      <c r="R18" s="47">
        <v>250</v>
      </c>
      <c r="S18" s="47">
        <v>-265</v>
      </c>
      <c r="T18" s="21">
        <f>IF(MAX(Q18:S18)&lt;0,0,MAX(Q18:S18))</f>
        <v>250</v>
      </c>
      <c r="U18" s="30">
        <f>P18+IF(T18&lt;0,0,T18)</f>
        <v>642.5</v>
      </c>
      <c r="V18" s="33">
        <f>IF(G18&lt;&gt;"",IF(G18&lt;&gt;"Unbekannt",PRODUCT(G18,U18),""),"")</f>
        <v>405.13153306990097</v>
      </c>
      <c r="W18" s="67" t="s">
        <v>86</v>
      </c>
      <c r="X18" s="69">
        <f>V66</f>
        <v>1684.8601512526407</v>
      </c>
      <c r="Y18" s="65">
        <f>V67</f>
        <v>3</v>
      </c>
    </row>
    <row r="19" spans="1:25" ht="10.5" customHeight="1">
      <c r="A19" s="43" t="s">
        <v>47</v>
      </c>
      <c r="B19" s="43" t="s">
        <v>48</v>
      </c>
      <c r="C19" s="43"/>
      <c r="D19" s="44" t="s">
        <v>15</v>
      </c>
      <c r="E19" s="45">
        <v>85.86</v>
      </c>
      <c r="F19" s="46"/>
      <c r="G19" s="51">
        <f>IF(E19&lt;&gt;"",IF(D19="w",F_Dots,M_Dots),"")</f>
        <v>0.6626367856085447</v>
      </c>
      <c r="H19" s="47">
        <v>155</v>
      </c>
      <c r="I19" s="47">
        <v>165</v>
      </c>
      <c r="J19" s="47">
        <v>172.5</v>
      </c>
      <c r="K19" s="21">
        <f>IF(MAX(H19:J19)&lt;0,0,MAX(H19:J19))</f>
        <v>172.5</v>
      </c>
      <c r="L19" s="47">
        <v>110</v>
      </c>
      <c r="M19" s="47">
        <v>120</v>
      </c>
      <c r="N19" s="47">
        <v>125</v>
      </c>
      <c r="O19" s="22">
        <f>IF(MAX(L19:N19)&lt;0,0,MAX(L19:N19))</f>
        <v>125</v>
      </c>
      <c r="P19" s="22">
        <f>IF(K19&lt;0,0,K19)+IF(O19&lt;0,0,O19)</f>
        <v>297.5</v>
      </c>
      <c r="Q19" s="47">
        <v>190</v>
      </c>
      <c r="R19" s="47">
        <v>200</v>
      </c>
      <c r="S19" s="47">
        <v>210</v>
      </c>
      <c r="T19" s="21">
        <f>IF(MAX(Q19:S19)&lt;0,0,MAX(Q19:S19))</f>
        <v>210</v>
      </c>
      <c r="U19" s="30">
        <f>P19+IF(T19&lt;0,0,T19)</f>
        <v>507.5</v>
      </c>
      <c r="V19" s="33">
        <f>IF(G19&lt;&gt;"",IF(G19&lt;&gt;"Unbekannt",PRODUCT(G19,U19),""),"")</f>
        <v>336.2881686963364</v>
      </c>
      <c r="W19" s="68"/>
      <c r="X19" s="66"/>
      <c r="Y19" s="66"/>
    </row>
    <row r="20" spans="1:25" ht="10.5" customHeight="1">
      <c r="A20" s="43" t="s">
        <v>49</v>
      </c>
      <c r="B20" s="43" t="s">
        <v>50</v>
      </c>
      <c r="C20" s="43"/>
      <c r="D20" s="44" t="s">
        <v>1</v>
      </c>
      <c r="E20" s="45">
        <v>67.4</v>
      </c>
      <c r="F20" s="46"/>
      <c r="G20" s="51">
        <f>IF(E20&lt;&gt;"",IF(D20="w",F_Dots,M_Dots),"")</f>
        <v>1.0332782854840985</v>
      </c>
      <c r="H20" s="47">
        <v>90</v>
      </c>
      <c r="I20" s="47">
        <v>95</v>
      </c>
      <c r="J20" s="47">
        <v>100</v>
      </c>
      <c r="K20" s="21">
        <f>IF(MAX(H20:J20)&lt;0,0,MAX(H20:J20))</f>
        <v>100</v>
      </c>
      <c r="L20" s="47">
        <v>70</v>
      </c>
      <c r="M20" s="47">
        <v>72.5</v>
      </c>
      <c r="N20" s="47">
        <v>75</v>
      </c>
      <c r="O20" s="22">
        <f>IF(MAX(L20:N20)&lt;0,0,MAX(L20:N20))</f>
        <v>75</v>
      </c>
      <c r="P20" s="22">
        <f>IF(K20&lt;0,0,K20)+IF(O20&lt;0,0,O20)</f>
        <v>175</v>
      </c>
      <c r="Q20" s="47">
        <v>110</v>
      </c>
      <c r="R20" s="47">
        <v>117.5</v>
      </c>
      <c r="S20" s="47">
        <v>125</v>
      </c>
      <c r="T20" s="21">
        <f>IF(MAX(Q20:S20)&lt;0,0,MAX(Q20:S20))</f>
        <v>125</v>
      </c>
      <c r="U20" s="30">
        <f>P20+IF(T20&lt;0,0,T20)</f>
        <v>300</v>
      </c>
      <c r="V20" s="33">
        <f>IF(G20&lt;&gt;"",IF(G20&lt;&gt;"Unbekannt",PRODUCT(G20,U20),""),"")</f>
        <v>309.98348564522956</v>
      </c>
      <c r="W20" s="67" t="s">
        <v>95</v>
      </c>
      <c r="X20" s="69">
        <f>V75</f>
        <v>1268.6620342998121</v>
      </c>
      <c r="Y20" s="65">
        <f>V76</f>
        <v>12</v>
      </c>
    </row>
    <row r="21" spans="1:25" ht="10.5" customHeight="1">
      <c r="A21" s="6" t="s">
        <v>42</v>
      </c>
      <c r="B21" s="7"/>
      <c r="C21" s="7"/>
      <c r="D21" s="7"/>
      <c r="E21" s="7"/>
      <c r="F21" s="7"/>
      <c r="G21" s="52"/>
      <c r="H21" s="11" t="s">
        <v>17</v>
      </c>
      <c r="I21" s="11"/>
      <c r="J21" s="11"/>
      <c r="K21" s="53">
        <f>SUM(K17:K20)</f>
        <v>672.5</v>
      </c>
      <c r="L21" s="11"/>
      <c r="M21" s="11"/>
      <c r="N21" s="11"/>
      <c r="O21" s="48">
        <f>SUM(O17:O20)</f>
        <v>472.5</v>
      </c>
      <c r="P21" s="48">
        <f>SUM(P17:P20)</f>
        <v>1145</v>
      </c>
      <c r="Q21" s="11" t="s">
        <v>18</v>
      </c>
      <c r="R21" s="11"/>
      <c r="S21" s="11"/>
      <c r="T21" s="53">
        <f>SUM(T17:T20)</f>
        <v>790</v>
      </c>
      <c r="U21" s="31" t="s">
        <v>19</v>
      </c>
      <c r="V21" s="54">
        <f>SUM(V17:V20)</f>
        <v>1406.6754783964336</v>
      </c>
      <c r="W21" s="68"/>
      <c r="X21" s="66"/>
      <c r="Y21" s="66"/>
    </row>
    <row r="22" spans="1:25" ht="10.5" customHeight="1">
      <c r="A22" s="6"/>
      <c r="B22" s="7"/>
      <c r="C22" s="7"/>
      <c r="D22" s="7"/>
      <c r="E22" s="7"/>
      <c r="F22" s="7"/>
      <c r="G22" s="5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8"/>
      <c r="U22" s="32" t="s">
        <v>20</v>
      </c>
      <c r="V22" s="34">
        <f>IF(V21&lt;&gt;"",RANK(V21,PunkteN),"-")</f>
        <v>10</v>
      </c>
      <c r="W22" s="78" t="s">
        <v>104</v>
      </c>
      <c r="X22" s="69">
        <f>V84</f>
        <v>1714.0546431722653</v>
      </c>
      <c r="Y22" s="65">
        <f>V85</f>
        <v>2</v>
      </c>
    </row>
    <row r="23" spans="23:25" ht="10.5" customHeight="1">
      <c r="W23" s="66"/>
      <c r="X23" s="66"/>
      <c r="Y23" s="66"/>
    </row>
    <row r="24" spans="1:25" ht="10.5" customHeight="1">
      <c r="A24" s="23"/>
      <c r="B24" s="24"/>
      <c r="C24" s="24"/>
      <c r="D24" s="25" t="s">
        <v>1</v>
      </c>
      <c r="E24" s="41" t="s">
        <v>8</v>
      </c>
      <c r="F24" s="41" t="s">
        <v>9</v>
      </c>
      <c r="G24" s="42" t="s">
        <v>30</v>
      </c>
      <c r="H24" s="62" t="s">
        <v>2</v>
      </c>
      <c r="I24" s="63"/>
      <c r="J24" s="64"/>
      <c r="K24" s="26"/>
      <c r="L24" s="62" t="s">
        <v>3</v>
      </c>
      <c r="M24" s="63"/>
      <c r="N24" s="64"/>
      <c r="O24" s="23"/>
      <c r="P24" s="26"/>
      <c r="Q24" s="62" t="s">
        <v>4</v>
      </c>
      <c r="R24" s="63"/>
      <c r="S24" s="64"/>
      <c r="T24" s="23"/>
      <c r="U24" s="24"/>
      <c r="V24" s="40" t="s">
        <v>30</v>
      </c>
      <c r="W24" s="79" t="s">
        <v>140</v>
      </c>
      <c r="X24" s="69">
        <f>V93</f>
        <v>1431.0092592365058</v>
      </c>
      <c r="Y24" s="65">
        <f>V94</f>
        <v>8</v>
      </c>
    </row>
    <row r="25" spans="1:25" ht="10.5" customHeight="1">
      <c r="A25" s="35" t="s">
        <v>5</v>
      </c>
      <c r="B25" s="36" t="s">
        <v>6</v>
      </c>
      <c r="C25" s="36" t="s">
        <v>7</v>
      </c>
      <c r="D25" s="27" t="s">
        <v>15</v>
      </c>
      <c r="E25" s="28" t="s">
        <v>16</v>
      </c>
      <c r="F25" s="28" t="s">
        <v>0</v>
      </c>
      <c r="G25" s="29" t="s">
        <v>24</v>
      </c>
      <c r="H25" s="37" t="s">
        <v>10</v>
      </c>
      <c r="I25" s="28" t="s">
        <v>11</v>
      </c>
      <c r="J25" s="38" t="s">
        <v>12</v>
      </c>
      <c r="K25" s="28" t="s">
        <v>13</v>
      </c>
      <c r="L25" s="37" t="s">
        <v>10</v>
      </c>
      <c r="M25" s="28" t="s">
        <v>11</v>
      </c>
      <c r="N25" s="38" t="s">
        <v>12</v>
      </c>
      <c r="O25" s="28" t="s">
        <v>13</v>
      </c>
      <c r="P25" s="39" t="s">
        <v>14</v>
      </c>
      <c r="Q25" s="37" t="s">
        <v>10</v>
      </c>
      <c r="R25" s="28" t="s">
        <v>11</v>
      </c>
      <c r="S25" s="38" t="s">
        <v>12</v>
      </c>
      <c r="T25" s="37" t="s">
        <v>13</v>
      </c>
      <c r="U25" s="28" t="s">
        <v>25</v>
      </c>
      <c r="V25" s="38" t="s">
        <v>26</v>
      </c>
      <c r="W25" s="80"/>
      <c r="X25" s="66"/>
      <c r="Y25" s="66"/>
    </row>
    <row r="26" spans="1:25" ht="10.5" customHeight="1">
      <c r="A26" s="43" t="s">
        <v>52</v>
      </c>
      <c r="B26" s="43" t="s">
        <v>53</v>
      </c>
      <c r="C26" s="43"/>
      <c r="D26" s="44" t="s">
        <v>15</v>
      </c>
      <c r="E26" s="45">
        <v>74.96</v>
      </c>
      <c r="F26" s="46"/>
      <c r="G26" s="51">
        <f>IF(E26&lt;&gt;"",IF(D26="w",F_Dots,M_Dots),"")</f>
        <v>0.7176667074853085</v>
      </c>
      <c r="H26" s="47">
        <v>175</v>
      </c>
      <c r="I26" s="47">
        <v>182.5</v>
      </c>
      <c r="J26" s="47">
        <v>190</v>
      </c>
      <c r="K26" s="21">
        <f>IF(MAX(H26:J26)&lt;0,0,MAX(H26:J26))</f>
        <v>190</v>
      </c>
      <c r="L26" s="47">
        <v>110</v>
      </c>
      <c r="M26" s="47">
        <v>115</v>
      </c>
      <c r="N26" s="47">
        <v>-120</v>
      </c>
      <c r="O26" s="22">
        <f>IF(MAX(L26:N26)&lt;0,0,MAX(L26:N26))</f>
        <v>115</v>
      </c>
      <c r="P26" s="22">
        <f>IF(K26&lt;0,0,K26)+IF(O26&lt;0,0,O26)</f>
        <v>305</v>
      </c>
      <c r="Q26" s="47">
        <v>210</v>
      </c>
      <c r="R26" s="47">
        <v>220</v>
      </c>
      <c r="S26" s="47">
        <v>227.5</v>
      </c>
      <c r="T26" s="21">
        <f>IF(MAX(Q26:S26)&lt;0,0,MAX(Q26:S26))</f>
        <v>227.5</v>
      </c>
      <c r="U26" s="30">
        <f>P26+IF(T26&lt;0,0,T26)</f>
        <v>532.5</v>
      </c>
      <c r="V26" s="33">
        <f>IF(G26&lt;&gt;"",IF(G26&lt;&gt;"Unbekannt",PRODUCT(G26,U26),""),"")</f>
        <v>382.15752173592676</v>
      </c>
      <c r="W26" s="67" t="s">
        <v>129</v>
      </c>
      <c r="X26" s="69">
        <f>V102</f>
        <v>1602.0141884848636</v>
      </c>
      <c r="Y26" s="65">
        <f>V103</f>
        <v>6</v>
      </c>
    </row>
    <row r="27" spans="1:25" ht="10.5" customHeight="1">
      <c r="A27" s="43" t="s">
        <v>54</v>
      </c>
      <c r="B27" s="43" t="s">
        <v>55</v>
      </c>
      <c r="C27" s="43"/>
      <c r="D27" s="44" t="s">
        <v>1</v>
      </c>
      <c r="E27" s="45">
        <v>59.78</v>
      </c>
      <c r="F27" s="46"/>
      <c r="G27" s="51">
        <f>IF(E27&lt;&gt;"",IF(D27="w",F_Dots,M_Dots),"")</f>
        <v>1.1111217546244974</v>
      </c>
      <c r="H27" s="47">
        <v>75</v>
      </c>
      <c r="I27" s="47">
        <v>82.5</v>
      </c>
      <c r="J27" s="47">
        <v>90</v>
      </c>
      <c r="K27" s="21">
        <f>IF(MAX(H27:J27)&lt;0,0,MAX(H27:J27))</f>
        <v>90</v>
      </c>
      <c r="L27" s="47">
        <v>45</v>
      </c>
      <c r="M27" s="47">
        <v>-50</v>
      </c>
      <c r="N27" s="47">
        <v>-52.5</v>
      </c>
      <c r="O27" s="22">
        <f>IF(MAX(L27:N27)&lt;0,0,MAX(L27:N27))</f>
        <v>45</v>
      </c>
      <c r="P27" s="22">
        <f>IF(K27&lt;0,0,K27)+IF(O27&lt;0,0,O27)</f>
        <v>135</v>
      </c>
      <c r="Q27" s="47">
        <v>85</v>
      </c>
      <c r="R27" s="47">
        <v>92.5</v>
      </c>
      <c r="S27" s="47">
        <v>102.5</v>
      </c>
      <c r="T27" s="21">
        <f>IF(MAX(Q27:S27)&lt;0,0,MAX(Q27:S27))</f>
        <v>102.5</v>
      </c>
      <c r="U27" s="30">
        <f>P27+IF(T27&lt;0,0,T27)</f>
        <v>237.5</v>
      </c>
      <c r="V27" s="33">
        <f>IF(G27&lt;&gt;"",IF(G27&lt;&gt;"Unbekannt",PRODUCT(G27,U27),""),"")</f>
        <v>263.8914167233181</v>
      </c>
      <c r="W27" s="68"/>
      <c r="X27" s="66"/>
      <c r="Y27" s="66"/>
    </row>
    <row r="28" spans="1:25" ht="10.5" customHeight="1">
      <c r="A28" s="43" t="s">
        <v>56</v>
      </c>
      <c r="B28" s="43" t="s">
        <v>57</v>
      </c>
      <c r="C28" s="43"/>
      <c r="D28" s="44" t="s">
        <v>15</v>
      </c>
      <c r="E28" s="45">
        <v>89.94</v>
      </c>
      <c r="F28" s="46"/>
      <c r="G28" s="51">
        <f>IF(E28&lt;&gt;"",IF(D28="w",F_Dots,M_Dots),"")</f>
        <v>0.6468180816651897</v>
      </c>
      <c r="H28" s="47">
        <v>165</v>
      </c>
      <c r="I28" s="47">
        <v>170</v>
      </c>
      <c r="J28" s="47">
        <v>175</v>
      </c>
      <c r="K28" s="21">
        <f>IF(MAX(H28:J28)&lt;0,0,MAX(H28:J28))</f>
        <v>175</v>
      </c>
      <c r="L28" s="47">
        <v>120</v>
      </c>
      <c r="M28" s="47">
        <v>125</v>
      </c>
      <c r="N28" s="47">
        <v>-130</v>
      </c>
      <c r="O28" s="22">
        <f>IF(MAX(L28:N28)&lt;0,0,MAX(L28:N28))</f>
        <v>125</v>
      </c>
      <c r="P28" s="22">
        <f>IF(K28&lt;0,0,K28)+IF(O28&lt;0,0,O28)</f>
        <v>300</v>
      </c>
      <c r="Q28" s="47">
        <v>195</v>
      </c>
      <c r="R28" s="47">
        <v>205</v>
      </c>
      <c r="S28" s="47">
        <v>210</v>
      </c>
      <c r="T28" s="21">
        <f>IF(MAX(Q28:S28)&lt;0,0,MAX(Q28:S28))</f>
        <v>210</v>
      </c>
      <c r="U28" s="30">
        <f>P28+IF(T28&lt;0,0,T28)</f>
        <v>510</v>
      </c>
      <c r="V28" s="33">
        <f>IF(G28&lt;&gt;"",IF(G28&lt;&gt;"Unbekannt",PRODUCT(G28,U28),""),"")</f>
        <v>329.87722164924674</v>
      </c>
      <c r="W28" s="67" t="s">
        <v>130</v>
      </c>
      <c r="X28" s="69">
        <f>V111</f>
        <v>1428.9222834997304</v>
      </c>
      <c r="Y28" s="65">
        <f>V112</f>
        <v>9</v>
      </c>
    </row>
    <row r="29" spans="1:25" ht="10.5" customHeight="1">
      <c r="A29" s="43" t="s">
        <v>58</v>
      </c>
      <c r="B29" s="43" t="s">
        <v>59</v>
      </c>
      <c r="C29" s="43"/>
      <c r="D29" s="44" t="s">
        <v>15</v>
      </c>
      <c r="E29" s="45">
        <v>78.06</v>
      </c>
      <c r="F29" s="46"/>
      <c r="G29" s="51">
        <f>IF(E29&lt;&gt;"",IF(D29="w",F_Dots,M_Dots),"")</f>
        <v>0.699756722289107</v>
      </c>
      <c r="H29" s="47">
        <v>140</v>
      </c>
      <c r="I29" s="47">
        <v>150</v>
      </c>
      <c r="J29" s="47">
        <v>160</v>
      </c>
      <c r="K29" s="21">
        <f>IF(MAX(H29:J29)&lt;0,0,MAX(H29:J29))</f>
        <v>160</v>
      </c>
      <c r="L29" s="47">
        <v>95</v>
      </c>
      <c r="M29" s="47">
        <v>100</v>
      </c>
      <c r="N29" s="47">
        <v>105</v>
      </c>
      <c r="O29" s="22">
        <f>IF(MAX(L29:N29)&lt;0,0,MAX(L29:N29))</f>
        <v>105</v>
      </c>
      <c r="P29" s="22">
        <f>IF(K29&lt;0,0,K29)+IF(O29&lt;0,0,O29)</f>
        <v>265</v>
      </c>
      <c r="Q29" s="47">
        <v>165</v>
      </c>
      <c r="R29" s="47">
        <v>175</v>
      </c>
      <c r="S29" s="47">
        <v>-182.5</v>
      </c>
      <c r="T29" s="21">
        <f>IF(MAX(Q29:S29)&lt;0,0,MAX(Q29:S29))</f>
        <v>175</v>
      </c>
      <c r="U29" s="30">
        <f>P29+IF(T29&lt;0,0,T29)</f>
        <v>440</v>
      </c>
      <c r="V29" s="33">
        <f>IF(G29&lt;&gt;"",IF(G29&lt;&gt;"Unbekannt",PRODUCT(G29,U29),""),"")</f>
        <v>307.8929578072071</v>
      </c>
      <c r="W29" s="68"/>
      <c r="X29" s="66"/>
      <c r="Y29" s="66"/>
    </row>
    <row r="30" spans="1:22" ht="10.5" customHeight="1">
      <c r="A30" s="6" t="s">
        <v>51</v>
      </c>
      <c r="B30" s="7"/>
      <c r="C30" s="7"/>
      <c r="D30" s="7"/>
      <c r="E30" s="7"/>
      <c r="F30" s="7"/>
      <c r="G30" s="52"/>
      <c r="H30" s="11" t="s">
        <v>17</v>
      </c>
      <c r="I30" s="11"/>
      <c r="J30" s="11"/>
      <c r="K30" s="53">
        <f>SUM(K26:K29)</f>
        <v>615</v>
      </c>
      <c r="L30" s="11"/>
      <c r="M30" s="11"/>
      <c r="N30" s="11"/>
      <c r="O30" s="48">
        <f>SUM(O26:O29)</f>
        <v>390</v>
      </c>
      <c r="P30" s="48">
        <f>SUM(P26:P29)</f>
        <v>1005</v>
      </c>
      <c r="Q30" s="11" t="s">
        <v>18</v>
      </c>
      <c r="R30" s="11"/>
      <c r="S30" s="11"/>
      <c r="T30" s="53">
        <f>SUM(T26:T29)</f>
        <v>715</v>
      </c>
      <c r="U30" s="31" t="s">
        <v>19</v>
      </c>
      <c r="V30" s="54">
        <f>SUM(V26:V29)</f>
        <v>1283.8191179156988</v>
      </c>
    </row>
    <row r="31" spans="1:22" ht="10.5" customHeight="1">
      <c r="A31" s="6"/>
      <c r="B31" s="7"/>
      <c r="C31" s="7"/>
      <c r="D31" s="7"/>
      <c r="E31" s="7"/>
      <c r="F31" s="7"/>
      <c r="G31" s="5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/>
      <c r="U31" s="32" t="s">
        <v>20</v>
      </c>
      <c r="V31" s="34">
        <f>IF(V30&lt;&gt;"",RANK(V30,PunkteN),"-")</f>
        <v>11</v>
      </c>
    </row>
    <row r="32" ht="10.5" customHeight="1"/>
    <row r="33" spans="1:22" ht="10.5" customHeight="1">
      <c r="A33" s="23"/>
      <c r="B33" s="24"/>
      <c r="C33" s="24"/>
      <c r="D33" s="25" t="s">
        <v>1</v>
      </c>
      <c r="E33" s="41" t="s">
        <v>8</v>
      </c>
      <c r="F33" s="41" t="s">
        <v>9</v>
      </c>
      <c r="G33" s="42" t="s">
        <v>30</v>
      </c>
      <c r="H33" s="62" t="s">
        <v>2</v>
      </c>
      <c r="I33" s="63"/>
      <c r="J33" s="64"/>
      <c r="K33" s="26"/>
      <c r="L33" s="62" t="s">
        <v>3</v>
      </c>
      <c r="M33" s="63"/>
      <c r="N33" s="64"/>
      <c r="O33" s="23"/>
      <c r="P33" s="26"/>
      <c r="Q33" s="62" t="s">
        <v>4</v>
      </c>
      <c r="R33" s="63"/>
      <c r="S33" s="64"/>
      <c r="T33" s="23"/>
      <c r="U33" s="24"/>
      <c r="V33" s="40" t="s">
        <v>30</v>
      </c>
    </row>
    <row r="34" spans="1:22" ht="10.5" customHeight="1">
      <c r="A34" s="35" t="s">
        <v>5</v>
      </c>
      <c r="B34" s="36" t="s">
        <v>6</v>
      </c>
      <c r="C34" s="36" t="s">
        <v>7</v>
      </c>
      <c r="D34" s="27" t="s">
        <v>15</v>
      </c>
      <c r="E34" s="28" t="s">
        <v>16</v>
      </c>
      <c r="F34" s="28" t="s">
        <v>0</v>
      </c>
      <c r="G34" s="29" t="s">
        <v>24</v>
      </c>
      <c r="H34" s="37" t="s">
        <v>10</v>
      </c>
      <c r="I34" s="28" t="s">
        <v>11</v>
      </c>
      <c r="J34" s="38" t="s">
        <v>12</v>
      </c>
      <c r="K34" s="28" t="s">
        <v>13</v>
      </c>
      <c r="L34" s="37" t="s">
        <v>10</v>
      </c>
      <c r="M34" s="28" t="s">
        <v>11</v>
      </c>
      <c r="N34" s="38" t="s">
        <v>12</v>
      </c>
      <c r="O34" s="28" t="s">
        <v>13</v>
      </c>
      <c r="P34" s="39" t="s">
        <v>14</v>
      </c>
      <c r="Q34" s="37" t="s">
        <v>10</v>
      </c>
      <c r="R34" s="28" t="s">
        <v>11</v>
      </c>
      <c r="S34" s="38" t="s">
        <v>12</v>
      </c>
      <c r="T34" s="37" t="s">
        <v>13</v>
      </c>
      <c r="U34" s="28" t="s">
        <v>25</v>
      </c>
      <c r="V34" s="38" t="s">
        <v>26</v>
      </c>
    </row>
    <row r="35" spans="1:22" ht="10.5" customHeight="1">
      <c r="A35" s="43" t="s">
        <v>61</v>
      </c>
      <c r="B35" s="43" t="s">
        <v>62</v>
      </c>
      <c r="C35" s="43"/>
      <c r="D35" s="44" t="s">
        <v>15</v>
      </c>
      <c r="E35" s="45">
        <v>104.18</v>
      </c>
      <c r="F35" s="46"/>
      <c r="G35" s="51">
        <f>IF(E35&lt;&gt;"",IF(D35="w",F_Dots,M_Dots),"")</f>
        <v>0.6050158485942828</v>
      </c>
      <c r="H35" s="47">
        <v>215</v>
      </c>
      <c r="I35" s="47">
        <v>-225</v>
      </c>
      <c r="J35" s="47">
        <v>-225</v>
      </c>
      <c r="K35" s="21">
        <f>IF(MAX(H35:J35)&lt;0,0,MAX(H35:J35))</f>
        <v>215</v>
      </c>
      <c r="L35" s="47">
        <v>170</v>
      </c>
      <c r="M35" s="47">
        <v>-175</v>
      </c>
      <c r="N35" s="47">
        <v>175</v>
      </c>
      <c r="O35" s="22">
        <f>IF(MAX(L35:N35)&lt;0,0,MAX(L35:N35))</f>
        <v>175</v>
      </c>
      <c r="P35" s="22">
        <f>IF(K35&lt;0,0,K35)+IF(O35&lt;0,0,O35)</f>
        <v>390</v>
      </c>
      <c r="Q35" s="47">
        <v>240</v>
      </c>
      <c r="R35" s="47">
        <v>260</v>
      </c>
      <c r="S35" s="47">
        <v>-275</v>
      </c>
      <c r="T35" s="21">
        <f>IF(MAX(Q35:S35)&lt;0,0,MAX(Q35:S35))</f>
        <v>260</v>
      </c>
      <c r="U35" s="30">
        <f>P35+IF(T35&lt;0,0,T35)</f>
        <v>650</v>
      </c>
      <c r="V35" s="33">
        <f>IF(G35&lt;&gt;"",IF(G35&lt;&gt;"Unbekannt",PRODUCT(G35,U35),""),"")</f>
        <v>393.26030158628384</v>
      </c>
    </row>
    <row r="36" spans="1:22" ht="10.5" customHeight="1">
      <c r="A36" s="43" t="s">
        <v>63</v>
      </c>
      <c r="B36" s="43" t="s">
        <v>64</v>
      </c>
      <c r="C36" s="43"/>
      <c r="D36" s="44" t="s">
        <v>1</v>
      </c>
      <c r="E36" s="45">
        <v>74.52</v>
      </c>
      <c r="F36" s="46"/>
      <c r="G36" s="51">
        <f>IF(E36&lt;&gt;"",IF(D36="w",F_Dots,M_Dots),"")</f>
        <v>0.9772964655127745</v>
      </c>
      <c r="H36" s="47">
        <v>152.5</v>
      </c>
      <c r="I36" s="47">
        <v>160</v>
      </c>
      <c r="J36" s="47">
        <v>165</v>
      </c>
      <c r="K36" s="21">
        <f>IF(MAX(H36:J36)&lt;0,0,MAX(H36:J36))</f>
        <v>165</v>
      </c>
      <c r="L36" s="47">
        <v>105</v>
      </c>
      <c r="M36" s="47">
        <v>110</v>
      </c>
      <c r="N36" s="47">
        <v>-115</v>
      </c>
      <c r="O36" s="22">
        <f>IF(MAX(L36:N36)&lt;0,0,MAX(L36:N36))</f>
        <v>110</v>
      </c>
      <c r="P36" s="22">
        <f>IF(K36&lt;0,0,K36)+IF(O36&lt;0,0,O36)</f>
        <v>275</v>
      </c>
      <c r="Q36" s="47">
        <v>170</v>
      </c>
      <c r="R36" s="47">
        <v>180</v>
      </c>
      <c r="S36" s="47">
        <v>185</v>
      </c>
      <c r="T36" s="21">
        <f>IF(MAX(Q36:S36)&lt;0,0,MAX(Q36:S36))</f>
        <v>185</v>
      </c>
      <c r="U36" s="30">
        <f>P36+IF(T36&lt;0,0,T36)</f>
        <v>460</v>
      </c>
      <c r="V36" s="33">
        <f>IF(G36&lt;&gt;"",IF(G36&lt;&gt;"Unbekannt",PRODUCT(G36,U36),""),"")</f>
        <v>449.55637413587624</v>
      </c>
    </row>
    <row r="37" spans="1:22" ht="10.5" customHeight="1">
      <c r="A37" s="43" t="s">
        <v>65</v>
      </c>
      <c r="B37" s="43" t="s">
        <v>66</v>
      </c>
      <c r="C37" s="43"/>
      <c r="D37" s="44" t="s">
        <v>15</v>
      </c>
      <c r="E37" s="45">
        <v>98.5</v>
      </c>
      <c r="F37" s="46"/>
      <c r="G37" s="51">
        <f>IF(E37&lt;&gt;"",IF(D37="w",F_Dots,M_Dots),"")</f>
        <v>0.6196014623073448</v>
      </c>
      <c r="H37" s="47">
        <v>240</v>
      </c>
      <c r="I37" s="47">
        <v>-255</v>
      </c>
      <c r="J37" s="47">
        <v>-255</v>
      </c>
      <c r="K37" s="21">
        <f>IF(MAX(H37:J37)&lt;0,0,MAX(H37:J37))</f>
        <v>240</v>
      </c>
      <c r="L37" s="47">
        <v>150</v>
      </c>
      <c r="M37" s="47">
        <v>155</v>
      </c>
      <c r="N37" s="47">
        <v>-157.5</v>
      </c>
      <c r="O37" s="22">
        <f>IF(MAX(L37:N37)&lt;0,0,MAX(L37:N37))</f>
        <v>155</v>
      </c>
      <c r="P37" s="22">
        <f>IF(K37&lt;0,0,K37)+IF(O37&lt;0,0,O37)</f>
        <v>395</v>
      </c>
      <c r="Q37" s="47">
        <v>260</v>
      </c>
      <c r="R37" s="47">
        <v>275</v>
      </c>
      <c r="S37" s="47">
        <v>-280</v>
      </c>
      <c r="T37" s="21">
        <f>IF(MAX(Q37:S37)&lt;0,0,MAX(Q37:S37))</f>
        <v>275</v>
      </c>
      <c r="U37" s="30">
        <f>P37+IF(T37&lt;0,0,T37)</f>
        <v>670</v>
      </c>
      <c r="V37" s="33">
        <f>IF(G37&lt;&gt;"",IF(G37&lt;&gt;"Unbekannt",PRODUCT(G37,U37),""),"")</f>
        <v>415.13297974592103</v>
      </c>
    </row>
    <row r="38" spans="1:22" ht="10.5" customHeight="1">
      <c r="A38" s="43" t="s">
        <v>67</v>
      </c>
      <c r="B38" s="43" t="s">
        <v>68</v>
      </c>
      <c r="C38" s="43"/>
      <c r="D38" s="44" t="s">
        <v>15</v>
      </c>
      <c r="E38" s="45">
        <v>104.36</v>
      </c>
      <c r="F38" s="46"/>
      <c r="G38" s="51">
        <f>IF(E38&lt;&gt;"",IF(D38="w",F_Dots,M_Dots),"")</f>
        <v>0.6045907849786608</v>
      </c>
      <c r="H38" s="47">
        <v>160</v>
      </c>
      <c r="I38" s="47">
        <v>170</v>
      </c>
      <c r="J38" s="47">
        <v>180</v>
      </c>
      <c r="K38" s="21">
        <f>IF(MAX(H38:J38)&lt;0,0,MAX(H38:J38))</f>
        <v>180</v>
      </c>
      <c r="L38" s="47">
        <v>180</v>
      </c>
      <c r="M38" s="47">
        <v>-190</v>
      </c>
      <c r="N38" s="47">
        <v>-190</v>
      </c>
      <c r="O38" s="22">
        <f>IF(MAX(L38:N38)&lt;0,0,MAX(L38:N38))</f>
        <v>180</v>
      </c>
      <c r="P38" s="22">
        <f>IF(K38&lt;0,0,K38)+IF(O38&lt;0,0,O38)</f>
        <v>360</v>
      </c>
      <c r="Q38" s="47">
        <v>200</v>
      </c>
      <c r="R38" s="47">
        <v>220</v>
      </c>
      <c r="S38" s="47">
        <v>-240</v>
      </c>
      <c r="T38" s="21">
        <f>IF(MAX(Q38:S38)&lt;0,0,MAX(Q38:S38))</f>
        <v>220</v>
      </c>
      <c r="U38" s="30">
        <f>P38+IF(T38&lt;0,0,T38)</f>
        <v>580</v>
      </c>
      <c r="V38" s="33">
        <f>IF(G38&lt;&gt;"",IF(G38&lt;&gt;"Unbekannt",PRODUCT(G38,U38),""),"")</f>
        <v>350.6626552876233</v>
      </c>
    </row>
    <row r="39" spans="1:22" ht="10.5" customHeight="1">
      <c r="A39" s="6" t="s">
        <v>60</v>
      </c>
      <c r="B39" s="7"/>
      <c r="C39" s="7"/>
      <c r="D39" s="7"/>
      <c r="E39" s="7"/>
      <c r="F39" s="7"/>
      <c r="G39" s="52"/>
      <c r="H39" s="11" t="s">
        <v>17</v>
      </c>
      <c r="I39" s="11"/>
      <c r="J39" s="11"/>
      <c r="K39" s="53">
        <f>SUM(K35:K38)</f>
        <v>800</v>
      </c>
      <c r="L39" s="11"/>
      <c r="M39" s="11"/>
      <c r="N39" s="11"/>
      <c r="O39" s="48">
        <f>SUM(O35:O38)</f>
        <v>620</v>
      </c>
      <c r="P39" s="48">
        <f>SUM(P35:P38)</f>
        <v>1420</v>
      </c>
      <c r="Q39" s="11" t="s">
        <v>18</v>
      </c>
      <c r="R39" s="11"/>
      <c r="S39" s="11"/>
      <c r="T39" s="53">
        <f>SUM(T35:T38)</f>
        <v>940</v>
      </c>
      <c r="U39" s="31" t="s">
        <v>19</v>
      </c>
      <c r="V39" s="54">
        <f>SUM(V35:V38)</f>
        <v>1608.6123107557044</v>
      </c>
    </row>
    <row r="40" spans="1:22" ht="10.5" customHeight="1">
      <c r="A40" s="6"/>
      <c r="B40" s="7"/>
      <c r="C40" s="7"/>
      <c r="D40" s="7"/>
      <c r="E40" s="7"/>
      <c r="F40" s="7"/>
      <c r="G40" s="5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8"/>
      <c r="U40" s="32" t="s">
        <v>20</v>
      </c>
      <c r="V40" s="34">
        <f>IF(V39&lt;&gt;"",RANK(V39,PunkteN),"-")</f>
        <v>5</v>
      </c>
    </row>
    <row r="41" ht="10.5" customHeight="1"/>
    <row r="42" spans="1:22" ht="10.5" customHeight="1">
      <c r="A42" s="23"/>
      <c r="B42" s="24"/>
      <c r="C42" s="24"/>
      <c r="D42" s="25" t="s">
        <v>1</v>
      </c>
      <c r="E42" s="41" t="s">
        <v>8</v>
      </c>
      <c r="F42" s="41" t="s">
        <v>9</v>
      </c>
      <c r="G42" s="42" t="s">
        <v>30</v>
      </c>
      <c r="H42" s="62" t="s">
        <v>2</v>
      </c>
      <c r="I42" s="63"/>
      <c r="J42" s="64"/>
      <c r="K42" s="26"/>
      <c r="L42" s="62" t="s">
        <v>3</v>
      </c>
      <c r="M42" s="63"/>
      <c r="N42" s="64"/>
      <c r="O42" s="23"/>
      <c r="P42" s="26"/>
      <c r="Q42" s="62" t="s">
        <v>4</v>
      </c>
      <c r="R42" s="63"/>
      <c r="S42" s="64"/>
      <c r="T42" s="23"/>
      <c r="U42" s="24"/>
      <c r="V42" s="40" t="s">
        <v>30</v>
      </c>
    </row>
    <row r="43" spans="1:22" ht="10.5" customHeight="1">
      <c r="A43" s="35" t="s">
        <v>5</v>
      </c>
      <c r="B43" s="36" t="s">
        <v>6</v>
      </c>
      <c r="C43" s="36" t="s">
        <v>7</v>
      </c>
      <c r="D43" s="27" t="s">
        <v>15</v>
      </c>
      <c r="E43" s="28" t="s">
        <v>16</v>
      </c>
      <c r="F43" s="28" t="s">
        <v>0</v>
      </c>
      <c r="G43" s="29" t="s">
        <v>24</v>
      </c>
      <c r="H43" s="37" t="s">
        <v>10</v>
      </c>
      <c r="I43" s="28" t="s">
        <v>11</v>
      </c>
      <c r="J43" s="38" t="s">
        <v>12</v>
      </c>
      <c r="K43" s="28" t="s">
        <v>13</v>
      </c>
      <c r="L43" s="37" t="s">
        <v>10</v>
      </c>
      <c r="M43" s="28" t="s">
        <v>11</v>
      </c>
      <c r="N43" s="38" t="s">
        <v>12</v>
      </c>
      <c r="O43" s="28" t="s">
        <v>13</v>
      </c>
      <c r="P43" s="39" t="s">
        <v>14</v>
      </c>
      <c r="Q43" s="37" t="s">
        <v>10</v>
      </c>
      <c r="R43" s="28" t="s">
        <v>11</v>
      </c>
      <c r="S43" s="38" t="s">
        <v>12</v>
      </c>
      <c r="T43" s="37" t="s">
        <v>13</v>
      </c>
      <c r="U43" s="28" t="s">
        <v>25</v>
      </c>
      <c r="V43" s="38" t="s">
        <v>26</v>
      </c>
    </row>
    <row r="44" spans="1:22" ht="10.5" customHeight="1">
      <c r="A44" s="43" t="s">
        <v>70</v>
      </c>
      <c r="B44" s="43" t="s">
        <v>71</v>
      </c>
      <c r="C44" s="43"/>
      <c r="D44" s="44" t="s">
        <v>15</v>
      </c>
      <c r="E44" s="45">
        <v>84</v>
      </c>
      <c r="F44" s="46"/>
      <c r="G44" s="51">
        <f>IF(E44&lt;&gt;"",IF(D44="w",F_Dots,M_Dots),"")</f>
        <v>0.6705948889938642</v>
      </c>
      <c r="H44" s="47">
        <v>245</v>
      </c>
      <c r="I44" s="47">
        <v>250</v>
      </c>
      <c r="J44" s="47">
        <v>-260</v>
      </c>
      <c r="K44" s="21">
        <f>IF(MAX(H44:J44)&lt;0,0,MAX(H44:J44))</f>
        <v>250</v>
      </c>
      <c r="L44" s="47">
        <v>155</v>
      </c>
      <c r="M44" s="47">
        <v>-160</v>
      </c>
      <c r="N44" s="47">
        <v>-160</v>
      </c>
      <c r="O44" s="22">
        <f>IF(MAX(L44:N44)&lt;0,0,MAX(L44:N44))</f>
        <v>155</v>
      </c>
      <c r="P44" s="22">
        <f>IF(K44&lt;0,0,K44)+IF(O44&lt;0,0,O44)</f>
        <v>405</v>
      </c>
      <c r="Q44" s="47">
        <v>260</v>
      </c>
      <c r="R44" s="47">
        <v>285</v>
      </c>
      <c r="S44" s="47">
        <v>300</v>
      </c>
      <c r="T44" s="21">
        <f>IF(MAX(Q44:S44)&lt;0,0,MAX(Q44:S44))</f>
        <v>300</v>
      </c>
      <c r="U44" s="30">
        <f>P44+IF(T44&lt;0,0,T44)</f>
        <v>705</v>
      </c>
      <c r="V44" s="33">
        <f>IF(G44&lt;&gt;"",IF(G44&lt;&gt;"Unbekannt",PRODUCT(G44,U44),""),"")</f>
        <v>472.76939674067427</v>
      </c>
    </row>
    <row r="45" spans="1:22" ht="10.5" customHeight="1">
      <c r="A45" s="43" t="s">
        <v>72</v>
      </c>
      <c r="B45" s="43" t="s">
        <v>73</v>
      </c>
      <c r="C45" s="43"/>
      <c r="D45" s="44" t="s">
        <v>15</v>
      </c>
      <c r="E45" s="45">
        <v>102.7</v>
      </c>
      <c r="F45" s="46"/>
      <c r="G45" s="51">
        <f>IF(E45&lt;&gt;"",IF(D45="w",F_Dots,M_Dots),"")</f>
        <v>0.6085925981132503</v>
      </c>
      <c r="H45" s="47">
        <v>170</v>
      </c>
      <c r="I45" s="47">
        <v>200</v>
      </c>
      <c r="J45" s="47">
        <v>225</v>
      </c>
      <c r="K45" s="21">
        <f>IF(MAX(H45:J45)&lt;0,0,MAX(H45:J45))</f>
        <v>225</v>
      </c>
      <c r="L45" s="47">
        <v>160</v>
      </c>
      <c r="M45" s="47">
        <v>167.5</v>
      </c>
      <c r="N45" s="47"/>
      <c r="O45" s="22">
        <f>IF(MAX(L45:N45)&lt;0,0,MAX(L45:N45))</f>
        <v>167.5</v>
      </c>
      <c r="P45" s="22">
        <f>IF(K45&lt;0,0,K45)+IF(O45&lt;0,0,O45)</f>
        <v>392.5</v>
      </c>
      <c r="Q45" s="47">
        <v>300</v>
      </c>
      <c r="R45" s="47">
        <v>312.5</v>
      </c>
      <c r="S45" s="47">
        <v>325</v>
      </c>
      <c r="T45" s="21">
        <f>IF(MAX(Q45:S45)&lt;0,0,MAX(Q45:S45))</f>
        <v>325</v>
      </c>
      <c r="U45" s="30">
        <f>P45+IF(T45&lt;0,0,T45)</f>
        <v>717.5</v>
      </c>
      <c r="V45" s="33">
        <f>IF(G45&lt;&gt;"",IF(G45&lt;&gt;"Unbekannt",PRODUCT(G45,U45),""),"")</f>
        <v>436.6651891462571</v>
      </c>
    </row>
    <row r="46" spans="1:22" ht="10.5" customHeight="1">
      <c r="A46" s="43" t="s">
        <v>74</v>
      </c>
      <c r="B46" s="43" t="s">
        <v>75</v>
      </c>
      <c r="C46" s="43"/>
      <c r="D46" s="44" t="s">
        <v>1</v>
      </c>
      <c r="E46" s="45">
        <v>68.04</v>
      </c>
      <c r="F46" s="46"/>
      <c r="G46" s="51">
        <f>IF(E46&lt;&gt;"",IF(D46="w",F_Dots,M_Dots),"")</f>
        <v>1.0276712006997273</v>
      </c>
      <c r="H46" s="47">
        <v>115</v>
      </c>
      <c r="I46" s="47">
        <v>122.5</v>
      </c>
      <c r="J46" s="47">
        <v>-125</v>
      </c>
      <c r="K46" s="21">
        <f>IF(MAX(H46:J46)&lt;0,0,MAX(H46:J46))</f>
        <v>122.5</v>
      </c>
      <c r="L46" s="47">
        <v>-75</v>
      </c>
      <c r="M46" s="47">
        <v>75</v>
      </c>
      <c r="N46" s="47">
        <v>-77.5</v>
      </c>
      <c r="O46" s="22">
        <f>IF(MAX(L46:N46)&lt;0,0,MAX(L46:N46))</f>
        <v>75</v>
      </c>
      <c r="P46" s="22">
        <f>IF(K46&lt;0,0,K46)+IF(O46&lt;0,0,O46)</f>
        <v>197.5</v>
      </c>
      <c r="Q46" s="47">
        <v>115</v>
      </c>
      <c r="R46" s="47">
        <v>122.5</v>
      </c>
      <c r="S46" s="47">
        <v>132.5</v>
      </c>
      <c r="T46" s="21">
        <f>IF(MAX(Q46:S46)&lt;0,0,MAX(Q46:S46))</f>
        <v>132.5</v>
      </c>
      <c r="U46" s="30">
        <f>P46+IF(T46&lt;0,0,T46)</f>
        <v>330</v>
      </c>
      <c r="V46" s="33">
        <f>IF(G46&lt;&gt;"",IF(G46&lt;&gt;"Unbekannt",PRODUCT(G46,U46),""),"")</f>
        <v>339.13149623091</v>
      </c>
    </row>
    <row r="47" spans="1:22" ht="10.5" customHeight="1">
      <c r="A47" s="43" t="s">
        <v>76</v>
      </c>
      <c r="B47" s="43" t="s">
        <v>77</v>
      </c>
      <c r="C47" s="43"/>
      <c r="D47" s="44" t="s">
        <v>1</v>
      </c>
      <c r="E47" s="45">
        <v>82</v>
      </c>
      <c r="F47" s="46"/>
      <c r="G47" s="51">
        <f>IF(E47&lt;&gt;"",IF(D47="w",F_Dots,M_Dots),"")</f>
        <v>0.9308698722854027</v>
      </c>
      <c r="H47" s="47">
        <v>127.5</v>
      </c>
      <c r="I47" s="47">
        <v>135</v>
      </c>
      <c r="J47" s="47">
        <v>-142.5</v>
      </c>
      <c r="K47" s="21">
        <f>IF(MAX(H47:J47)&lt;0,0,MAX(H47:J47))</f>
        <v>135</v>
      </c>
      <c r="L47" s="47">
        <v>80</v>
      </c>
      <c r="M47" s="47">
        <v>85</v>
      </c>
      <c r="N47" s="47">
        <v>-87.5</v>
      </c>
      <c r="O47" s="22">
        <f>IF(MAX(L47:N47)&lt;0,0,MAX(L47:N47))</f>
        <v>85</v>
      </c>
      <c r="P47" s="22">
        <f>IF(K47&lt;0,0,K47)+IF(O47&lt;0,0,O47)</f>
        <v>220</v>
      </c>
      <c r="Q47" s="47">
        <v>160</v>
      </c>
      <c r="R47" s="47">
        <v>175</v>
      </c>
      <c r="S47" s="47">
        <v>185</v>
      </c>
      <c r="T47" s="21">
        <f>IF(MAX(Q47:S47)&lt;0,0,MAX(Q47:S47))</f>
        <v>185</v>
      </c>
      <c r="U47" s="30">
        <f>P47+IF(T47&lt;0,0,T47)</f>
        <v>405</v>
      </c>
      <c r="V47" s="33">
        <f>IF(G47&lt;&gt;"",IF(G47&lt;&gt;"Unbekannt",PRODUCT(G47,U47),""),"")</f>
        <v>377.0022982755881</v>
      </c>
    </row>
    <row r="48" spans="1:22" ht="10.5" customHeight="1">
      <c r="A48" s="6" t="s">
        <v>69</v>
      </c>
      <c r="B48" s="7"/>
      <c r="C48" s="7"/>
      <c r="D48" s="7"/>
      <c r="E48" s="7"/>
      <c r="F48" s="7"/>
      <c r="G48" s="52"/>
      <c r="H48" s="11" t="s">
        <v>17</v>
      </c>
      <c r="I48" s="11"/>
      <c r="J48" s="11"/>
      <c r="K48" s="53">
        <f>SUM(K44:K47)</f>
        <v>732.5</v>
      </c>
      <c r="L48" s="11"/>
      <c r="M48" s="11"/>
      <c r="N48" s="11"/>
      <c r="O48" s="48">
        <f>SUM(O44:O47)</f>
        <v>482.5</v>
      </c>
      <c r="P48" s="48">
        <f>SUM(P44:P47)</f>
        <v>1215</v>
      </c>
      <c r="Q48" s="11" t="s">
        <v>18</v>
      </c>
      <c r="R48" s="11"/>
      <c r="S48" s="11"/>
      <c r="T48" s="53">
        <f>SUM(T44:T47)</f>
        <v>942.5</v>
      </c>
      <c r="U48" s="31" t="s">
        <v>19</v>
      </c>
      <c r="V48" s="54">
        <f>SUM(V44:V47)</f>
        <v>1625.5683803934294</v>
      </c>
    </row>
    <row r="49" spans="1:22" ht="10.5" customHeight="1">
      <c r="A49" s="6"/>
      <c r="B49" s="7"/>
      <c r="C49" s="7"/>
      <c r="D49" s="7"/>
      <c r="E49" s="7"/>
      <c r="F49" s="7"/>
      <c r="G49" s="5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8"/>
      <c r="U49" s="32" t="s">
        <v>20</v>
      </c>
      <c r="V49" s="34">
        <f>IF(V48&lt;&gt;"",RANK(V48,PunkteN),"-")</f>
        <v>4</v>
      </c>
    </row>
    <row r="50" ht="10.5" customHeight="1"/>
    <row r="51" spans="1:22" ht="10.5" customHeight="1">
      <c r="A51" s="23"/>
      <c r="B51" s="24"/>
      <c r="C51" s="24"/>
      <c r="D51" s="25" t="s">
        <v>1</v>
      </c>
      <c r="E51" s="41" t="s">
        <v>8</v>
      </c>
      <c r="F51" s="41" t="s">
        <v>9</v>
      </c>
      <c r="G51" s="42" t="s">
        <v>30</v>
      </c>
      <c r="H51" s="62" t="s">
        <v>2</v>
      </c>
      <c r="I51" s="63"/>
      <c r="J51" s="64"/>
      <c r="K51" s="26"/>
      <c r="L51" s="62" t="s">
        <v>3</v>
      </c>
      <c r="M51" s="63"/>
      <c r="N51" s="64"/>
      <c r="O51" s="23"/>
      <c r="P51" s="26"/>
      <c r="Q51" s="62" t="s">
        <v>4</v>
      </c>
      <c r="R51" s="63"/>
      <c r="S51" s="64"/>
      <c r="T51" s="23"/>
      <c r="U51" s="24"/>
      <c r="V51" s="40" t="s">
        <v>30</v>
      </c>
    </row>
    <row r="52" spans="1:22" ht="10.5" customHeight="1">
      <c r="A52" s="35" t="s">
        <v>5</v>
      </c>
      <c r="B52" s="36" t="s">
        <v>6</v>
      </c>
      <c r="C52" s="36" t="s">
        <v>7</v>
      </c>
      <c r="D52" s="27" t="s">
        <v>15</v>
      </c>
      <c r="E52" s="28" t="s">
        <v>16</v>
      </c>
      <c r="F52" s="28" t="s">
        <v>0</v>
      </c>
      <c r="G52" s="29" t="s">
        <v>24</v>
      </c>
      <c r="H52" s="37" t="s">
        <v>10</v>
      </c>
      <c r="I52" s="28" t="s">
        <v>11</v>
      </c>
      <c r="J52" s="38" t="s">
        <v>12</v>
      </c>
      <c r="K52" s="28" t="s">
        <v>13</v>
      </c>
      <c r="L52" s="37" t="s">
        <v>10</v>
      </c>
      <c r="M52" s="28" t="s">
        <v>11</v>
      </c>
      <c r="N52" s="38" t="s">
        <v>12</v>
      </c>
      <c r="O52" s="28" t="s">
        <v>13</v>
      </c>
      <c r="P52" s="39" t="s">
        <v>14</v>
      </c>
      <c r="Q52" s="37" t="s">
        <v>10</v>
      </c>
      <c r="R52" s="28" t="s">
        <v>11</v>
      </c>
      <c r="S52" s="38" t="s">
        <v>12</v>
      </c>
      <c r="T52" s="37" t="s">
        <v>13</v>
      </c>
      <c r="U52" s="28" t="s">
        <v>25</v>
      </c>
      <c r="V52" s="38" t="s">
        <v>26</v>
      </c>
    </row>
    <row r="53" spans="1:22" ht="10.5" customHeight="1">
      <c r="A53" s="43" t="s">
        <v>79</v>
      </c>
      <c r="B53" s="43" t="s">
        <v>80</v>
      </c>
      <c r="C53" s="43"/>
      <c r="D53" s="44" t="s">
        <v>1</v>
      </c>
      <c r="E53" s="45">
        <v>62.62</v>
      </c>
      <c r="F53" s="46"/>
      <c r="G53" s="51">
        <f>IF(E53&lt;&gt;"",IF(D53="w",F_Dots,M_Dots),"")</f>
        <v>1.079493237282469</v>
      </c>
      <c r="H53" s="47">
        <v>115</v>
      </c>
      <c r="I53" s="47">
        <v>120</v>
      </c>
      <c r="J53" s="47">
        <v>-125</v>
      </c>
      <c r="K53" s="21">
        <f>IF(MAX(H53:J53)&lt;0,0,MAX(H53:J53))</f>
        <v>120</v>
      </c>
      <c r="L53" s="47">
        <v>62.5</v>
      </c>
      <c r="M53" s="47">
        <v>65</v>
      </c>
      <c r="N53" s="47">
        <v>67.5</v>
      </c>
      <c r="O53" s="22">
        <f>IF(MAX(L53:N53)&lt;0,0,MAX(L53:N53))</f>
        <v>67.5</v>
      </c>
      <c r="P53" s="22">
        <f>IF(K53&lt;0,0,K53)+IF(O53&lt;0,0,O53)</f>
        <v>187.5</v>
      </c>
      <c r="Q53" s="47">
        <v>130</v>
      </c>
      <c r="R53" s="47">
        <v>137.5</v>
      </c>
      <c r="S53" s="47">
        <v>142.5</v>
      </c>
      <c r="T53" s="21">
        <f>IF(MAX(Q53:S53)&lt;0,0,MAX(Q53:S53))</f>
        <v>142.5</v>
      </c>
      <c r="U53" s="30">
        <f>P53+IF(T53&lt;0,0,T53)</f>
        <v>330</v>
      </c>
      <c r="V53" s="33">
        <f>IF(G53&lt;&gt;"",IF(G53&lt;&gt;"Unbekannt",PRODUCT(G53,U53),""),"")</f>
        <v>356.2327683032148</v>
      </c>
    </row>
    <row r="54" spans="1:22" ht="10.5" customHeight="1">
      <c r="A54" s="43" t="s">
        <v>81</v>
      </c>
      <c r="B54" s="43" t="s">
        <v>82</v>
      </c>
      <c r="C54" s="43"/>
      <c r="D54" s="44" t="s">
        <v>15</v>
      </c>
      <c r="E54" s="45">
        <v>120.96</v>
      </c>
      <c r="F54" s="46"/>
      <c r="G54" s="51">
        <f>IF(E54&lt;&gt;"",IF(D54="w",F_Dots,M_Dots),"")</f>
        <v>0.5727925763836509</v>
      </c>
      <c r="H54" s="47">
        <v>260</v>
      </c>
      <c r="I54" s="47">
        <v>275</v>
      </c>
      <c r="J54" s="47">
        <v>282.5</v>
      </c>
      <c r="K54" s="21">
        <f>IF(MAX(H54:J54)&lt;0,0,MAX(H54:J54))</f>
        <v>282.5</v>
      </c>
      <c r="L54" s="47">
        <v>165</v>
      </c>
      <c r="M54" s="47">
        <v>170</v>
      </c>
      <c r="N54" s="47">
        <v>-175</v>
      </c>
      <c r="O54" s="22">
        <f>IF(MAX(L54:N54)&lt;0,0,MAX(L54:N54))</f>
        <v>170</v>
      </c>
      <c r="P54" s="22">
        <f>IF(K54&lt;0,0,K54)+IF(O54&lt;0,0,O54)</f>
        <v>452.5</v>
      </c>
      <c r="Q54" s="47">
        <v>290</v>
      </c>
      <c r="R54" s="47">
        <v>310</v>
      </c>
      <c r="S54" s="47">
        <v>317.5</v>
      </c>
      <c r="T54" s="21">
        <f>IF(MAX(Q54:S54)&lt;0,0,MAX(Q54:S54))</f>
        <v>317.5</v>
      </c>
      <c r="U54" s="30">
        <f>P54+IF(T54&lt;0,0,T54)</f>
        <v>770</v>
      </c>
      <c r="V54" s="33">
        <f>IF(G54&lt;&gt;"",IF(G54&lt;&gt;"Unbekannt",PRODUCT(G54,U54),""),"")</f>
        <v>441.0502838154112</v>
      </c>
    </row>
    <row r="55" spans="1:22" ht="10.5" customHeight="1">
      <c r="A55" s="43" t="s">
        <v>83</v>
      </c>
      <c r="B55" s="43" t="s">
        <v>84</v>
      </c>
      <c r="C55" s="43"/>
      <c r="D55" s="44" t="s">
        <v>15</v>
      </c>
      <c r="E55" s="45">
        <v>117.68</v>
      </c>
      <c r="F55" s="46"/>
      <c r="G55" s="51">
        <f>IF(E55&lt;&gt;"",IF(D55="w",F_Dots,M_Dots),"")</f>
        <v>0.5781010911436523</v>
      </c>
      <c r="H55" s="47">
        <v>280</v>
      </c>
      <c r="I55" s="47">
        <v>300</v>
      </c>
      <c r="J55" s="47">
        <v>315</v>
      </c>
      <c r="K55" s="21">
        <f>IF(MAX(H55:J55)&lt;0,0,MAX(H55:J55))</f>
        <v>315</v>
      </c>
      <c r="L55" s="47">
        <v>170</v>
      </c>
      <c r="M55" s="47">
        <v>180</v>
      </c>
      <c r="N55" s="47">
        <v>-187.5</v>
      </c>
      <c r="O55" s="22">
        <f>IF(MAX(L55:N55)&lt;0,0,MAX(L55:N55))</f>
        <v>180</v>
      </c>
      <c r="P55" s="22">
        <f>IF(K55&lt;0,0,K55)+IF(O55&lt;0,0,O55)</f>
        <v>495</v>
      </c>
      <c r="Q55" s="47">
        <v>290</v>
      </c>
      <c r="R55" s="47">
        <v>310</v>
      </c>
      <c r="S55" s="47">
        <v>-342.5</v>
      </c>
      <c r="T55" s="21">
        <f>IF(MAX(Q55:S55)&lt;0,0,MAX(Q55:S55))</f>
        <v>310</v>
      </c>
      <c r="U55" s="30">
        <f>P55+IF(T55&lt;0,0,T55)</f>
        <v>805</v>
      </c>
      <c r="V55" s="33">
        <f>IF(G55&lt;&gt;"",IF(G55&lt;&gt;"Unbekannt",PRODUCT(G55,U55),""),"")</f>
        <v>465.37137837064006</v>
      </c>
    </row>
    <row r="56" spans="1:22" ht="10.5" customHeight="1">
      <c r="A56" s="43" t="s">
        <v>85</v>
      </c>
      <c r="B56" s="43" t="s">
        <v>73</v>
      </c>
      <c r="C56" s="43"/>
      <c r="D56" s="44" t="s">
        <v>15</v>
      </c>
      <c r="E56" s="45">
        <v>106.58</v>
      </c>
      <c r="F56" s="46"/>
      <c r="G56" s="51">
        <f>IF(E56&lt;&gt;"",IF(D56="w",F_Dots,M_Dots),"")</f>
        <v>0.5995169538201836</v>
      </c>
      <c r="H56" s="47">
        <v>245</v>
      </c>
      <c r="I56" s="47">
        <v>260</v>
      </c>
      <c r="J56" s="47">
        <v>267.5</v>
      </c>
      <c r="K56" s="21">
        <f>IF(MAX(H56:J56)&lt;0,0,MAX(H56:J56))</f>
        <v>267.5</v>
      </c>
      <c r="L56" s="47">
        <v>200</v>
      </c>
      <c r="M56" s="47">
        <v>210</v>
      </c>
      <c r="N56" s="47">
        <v>-215</v>
      </c>
      <c r="O56" s="22">
        <f>IF(MAX(L56:N56)&lt;0,0,MAX(L56:N56))</f>
        <v>210</v>
      </c>
      <c r="P56" s="22">
        <f>IF(K56&lt;0,0,K56)+IF(O56&lt;0,0,O56)</f>
        <v>477.5</v>
      </c>
      <c r="Q56" s="47">
        <v>260</v>
      </c>
      <c r="R56" s="47">
        <v>272.5</v>
      </c>
      <c r="S56" s="47">
        <v>280</v>
      </c>
      <c r="T56" s="21">
        <f>IF(MAX(Q56:S56)&lt;0,0,MAX(Q56:S56))</f>
        <v>280</v>
      </c>
      <c r="U56" s="30">
        <f>P56+IF(T56&lt;0,0,T56)</f>
        <v>757.5</v>
      </c>
      <c r="V56" s="33">
        <f>IF(G56&lt;&gt;"",IF(G56&lt;&gt;"Unbekannt",PRODUCT(G56,U56),""),"")</f>
        <v>454.13409251878903</v>
      </c>
    </row>
    <row r="57" spans="1:22" ht="10.5" customHeight="1">
      <c r="A57" s="6" t="s">
        <v>78</v>
      </c>
      <c r="B57" s="7"/>
      <c r="C57" s="7"/>
      <c r="D57" s="7"/>
      <c r="E57" s="7"/>
      <c r="F57" s="7"/>
      <c r="G57" s="52"/>
      <c r="H57" s="11" t="s">
        <v>17</v>
      </c>
      <c r="I57" s="11"/>
      <c r="J57" s="11"/>
      <c r="K57" s="53">
        <f>SUM(K53:K56)</f>
        <v>985</v>
      </c>
      <c r="L57" s="11"/>
      <c r="M57" s="11"/>
      <c r="N57" s="11"/>
      <c r="O57" s="48">
        <f>SUM(O53:O56)</f>
        <v>627.5</v>
      </c>
      <c r="P57" s="48">
        <f>SUM(P53:P56)</f>
        <v>1612.5</v>
      </c>
      <c r="Q57" s="11" t="s">
        <v>18</v>
      </c>
      <c r="R57" s="11"/>
      <c r="S57" s="11"/>
      <c r="T57" s="53">
        <f>SUM(T53:T56)</f>
        <v>1050</v>
      </c>
      <c r="U57" s="31" t="s">
        <v>19</v>
      </c>
      <c r="V57" s="54">
        <f>SUM(V53:V56)</f>
        <v>1716.788523008055</v>
      </c>
    </row>
    <row r="58" spans="1:22" ht="10.5" customHeight="1">
      <c r="A58" s="6"/>
      <c r="B58" s="7"/>
      <c r="C58" s="7"/>
      <c r="D58" s="7"/>
      <c r="E58" s="7"/>
      <c r="F58" s="7"/>
      <c r="G58" s="5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/>
      <c r="U58" s="32" t="s">
        <v>20</v>
      </c>
      <c r="V58" s="34">
        <f>IF(V57&lt;&gt;"",RANK(V57,PunkteN),"-")</f>
        <v>1</v>
      </c>
    </row>
    <row r="59" ht="10.5" customHeight="1"/>
    <row r="60" spans="1:22" ht="10.5" customHeight="1">
      <c r="A60" s="23"/>
      <c r="B60" s="24"/>
      <c r="C60" s="24"/>
      <c r="D60" s="25" t="s">
        <v>1</v>
      </c>
      <c r="E60" s="41" t="s">
        <v>8</v>
      </c>
      <c r="F60" s="41" t="s">
        <v>9</v>
      </c>
      <c r="G60" s="42" t="s">
        <v>30</v>
      </c>
      <c r="H60" s="62" t="s">
        <v>2</v>
      </c>
      <c r="I60" s="63"/>
      <c r="J60" s="64"/>
      <c r="K60" s="26"/>
      <c r="L60" s="62" t="s">
        <v>3</v>
      </c>
      <c r="M60" s="63"/>
      <c r="N60" s="64"/>
      <c r="O60" s="23"/>
      <c r="P60" s="26"/>
      <c r="Q60" s="62" t="s">
        <v>4</v>
      </c>
      <c r="R60" s="63"/>
      <c r="S60" s="64"/>
      <c r="T60" s="23"/>
      <c r="U60" s="24"/>
      <c r="V60" s="40" t="s">
        <v>30</v>
      </c>
    </row>
    <row r="61" spans="1:22" ht="10.5" customHeight="1">
      <c r="A61" s="35" t="s">
        <v>5</v>
      </c>
      <c r="B61" s="36" t="s">
        <v>6</v>
      </c>
      <c r="C61" s="36" t="s">
        <v>7</v>
      </c>
      <c r="D61" s="27" t="s">
        <v>15</v>
      </c>
      <c r="E61" s="28" t="s">
        <v>16</v>
      </c>
      <c r="F61" s="28" t="s">
        <v>0</v>
      </c>
      <c r="G61" s="29" t="s">
        <v>24</v>
      </c>
      <c r="H61" s="37" t="s">
        <v>10</v>
      </c>
      <c r="I61" s="28" t="s">
        <v>11</v>
      </c>
      <c r="J61" s="38" t="s">
        <v>12</v>
      </c>
      <c r="K61" s="28" t="s">
        <v>13</v>
      </c>
      <c r="L61" s="37" t="s">
        <v>10</v>
      </c>
      <c r="M61" s="28" t="s">
        <v>11</v>
      </c>
      <c r="N61" s="38" t="s">
        <v>12</v>
      </c>
      <c r="O61" s="28" t="s">
        <v>13</v>
      </c>
      <c r="P61" s="39" t="s">
        <v>14</v>
      </c>
      <c r="Q61" s="37" t="s">
        <v>10</v>
      </c>
      <c r="R61" s="28" t="s">
        <v>11</v>
      </c>
      <c r="S61" s="38" t="s">
        <v>12</v>
      </c>
      <c r="T61" s="37" t="s">
        <v>13</v>
      </c>
      <c r="U61" s="28" t="s">
        <v>25</v>
      </c>
      <c r="V61" s="38" t="s">
        <v>26</v>
      </c>
    </row>
    <row r="62" spans="1:22" ht="10.5" customHeight="1">
      <c r="A62" s="43" t="s">
        <v>87</v>
      </c>
      <c r="B62" s="43" t="s">
        <v>88</v>
      </c>
      <c r="C62" s="43"/>
      <c r="D62" s="44" t="s">
        <v>15</v>
      </c>
      <c r="E62" s="45">
        <v>82.66</v>
      </c>
      <c r="F62" s="46"/>
      <c r="G62" s="51">
        <f>IF(E62&lt;&gt;"",IF(D62="w",F_Dots,M_Dots),"")</f>
        <v>0.6766505763560462</v>
      </c>
      <c r="H62" s="47">
        <v>215</v>
      </c>
      <c r="I62" s="47">
        <v>227.5</v>
      </c>
      <c r="J62" s="47">
        <v>232.5</v>
      </c>
      <c r="K62" s="21">
        <f>IF(MAX(H62:J62)&lt;0,0,MAX(H62:J62))</f>
        <v>232.5</v>
      </c>
      <c r="L62" s="47">
        <v>135</v>
      </c>
      <c r="M62" s="47">
        <v>140</v>
      </c>
      <c r="N62" s="47">
        <v>142.5</v>
      </c>
      <c r="O62" s="22">
        <f>IF(MAX(L62:N62)&lt;0,0,MAX(L62:N62))</f>
        <v>142.5</v>
      </c>
      <c r="P62" s="22">
        <f>IF(K62&lt;0,0,K62)+IF(O62&lt;0,0,O62)</f>
        <v>375</v>
      </c>
      <c r="Q62" s="47">
        <v>260</v>
      </c>
      <c r="R62" s="47">
        <v>277.5</v>
      </c>
      <c r="S62" s="47">
        <v>-282.5</v>
      </c>
      <c r="T62" s="21">
        <f>IF(MAX(Q62:S62)&lt;0,0,MAX(Q62:S62))</f>
        <v>277.5</v>
      </c>
      <c r="U62" s="30">
        <f>P62+IF(T62&lt;0,0,T62)</f>
        <v>652.5</v>
      </c>
      <c r="V62" s="33">
        <f>IF(G62&lt;&gt;"",IF(G62&lt;&gt;"Unbekannt",PRODUCT(G62,U62),""),"")</f>
        <v>441.5145010723201</v>
      </c>
    </row>
    <row r="63" spans="1:22" ht="10.5" customHeight="1">
      <c r="A63" s="43" t="s">
        <v>89</v>
      </c>
      <c r="B63" s="43" t="s">
        <v>90</v>
      </c>
      <c r="C63" s="43"/>
      <c r="D63" s="44" t="s">
        <v>1</v>
      </c>
      <c r="E63" s="45">
        <v>55.44</v>
      </c>
      <c r="F63" s="46"/>
      <c r="G63" s="51">
        <f>IF(E63&lt;&gt;"",IF(D63="w",F_Dots,M_Dots),"")</f>
        <v>1.166884385733281</v>
      </c>
      <c r="H63" s="47">
        <v>105</v>
      </c>
      <c r="I63" s="47">
        <v>112.5</v>
      </c>
      <c r="J63" s="47">
        <v>-117.5</v>
      </c>
      <c r="K63" s="21">
        <f>IF(MAX(H63:J63)&lt;0,0,MAX(H63:J63))</f>
        <v>112.5</v>
      </c>
      <c r="L63" s="47">
        <v>67.5</v>
      </c>
      <c r="M63" s="47">
        <v>70</v>
      </c>
      <c r="N63" s="47">
        <v>-72.5</v>
      </c>
      <c r="O63" s="22">
        <f>IF(MAX(L63:N63)&lt;0,0,MAX(L63:N63))</f>
        <v>70</v>
      </c>
      <c r="P63" s="22">
        <f>IF(K63&lt;0,0,K63)+IF(O63&lt;0,0,O63)</f>
        <v>182.5</v>
      </c>
      <c r="Q63" s="47">
        <v>135</v>
      </c>
      <c r="R63" s="47">
        <v>140</v>
      </c>
      <c r="S63" s="47">
        <v>-145</v>
      </c>
      <c r="T63" s="21">
        <f>IF(MAX(Q63:S63)&lt;0,0,MAX(Q63:S63))</f>
        <v>140</v>
      </c>
      <c r="U63" s="30">
        <f>P63+IF(T63&lt;0,0,T63)</f>
        <v>322.5</v>
      </c>
      <c r="V63" s="33">
        <f>IF(G63&lt;&gt;"",IF(G63&lt;&gt;"Unbekannt",PRODUCT(G63,U63),""),"")</f>
        <v>376.32021439898307</v>
      </c>
    </row>
    <row r="64" spans="1:22" ht="10.5" customHeight="1">
      <c r="A64" s="43" t="s">
        <v>91</v>
      </c>
      <c r="B64" s="43" t="s">
        <v>92</v>
      </c>
      <c r="C64" s="43"/>
      <c r="D64" s="44" t="s">
        <v>1</v>
      </c>
      <c r="E64" s="45">
        <v>68.86</v>
      </c>
      <c r="F64" s="46"/>
      <c r="G64" s="51">
        <f>IF(E64&lt;&gt;"",IF(D64="w",F_Dots,M_Dots),"")</f>
        <v>1.02066789319256</v>
      </c>
      <c r="H64" s="47">
        <v>142.5</v>
      </c>
      <c r="I64" s="47">
        <v>150</v>
      </c>
      <c r="J64" s="47">
        <v>155</v>
      </c>
      <c r="K64" s="21">
        <f>IF(MAX(H64:J64)&lt;0,0,MAX(H64:J64))</f>
        <v>155</v>
      </c>
      <c r="L64" s="47">
        <v>80</v>
      </c>
      <c r="M64" s="47">
        <v>82.5</v>
      </c>
      <c r="N64" s="47">
        <v>85</v>
      </c>
      <c r="O64" s="22">
        <f>IF(MAX(L64:N64)&lt;0,0,MAX(L64:N64))</f>
        <v>85</v>
      </c>
      <c r="P64" s="22">
        <f>IF(K64&lt;0,0,K64)+IF(O64&lt;0,0,O64)</f>
        <v>240</v>
      </c>
      <c r="Q64" s="47">
        <v>165</v>
      </c>
      <c r="R64" s="47">
        <v>182.5</v>
      </c>
      <c r="S64" s="47">
        <v>192.5</v>
      </c>
      <c r="T64" s="21">
        <f>IF(MAX(Q64:S64)&lt;0,0,MAX(Q64:S64))</f>
        <v>192.5</v>
      </c>
      <c r="U64" s="30">
        <f>P64+IF(T64&lt;0,0,T64)</f>
        <v>432.5</v>
      </c>
      <c r="V64" s="33">
        <f>IF(G64&lt;&gt;"",IF(G64&lt;&gt;"Unbekannt",PRODUCT(G64,U64),""),"")</f>
        <v>441.43886380578215</v>
      </c>
    </row>
    <row r="65" spans="1:22" ht="10.5" customHeight="1">
      <c r="A65" s="43" t="s">
        <v>93</v>
      </c>
      <c r="B65" s="43" t="s">
        <v>94</v>
      </c>
      <c r="C65" s="43"/>
      <c r="D65" s="44" t="s">
        <v>15</v>
      </c>
      <c r="E65" s="45">
        <v>93.32</v>
      </c>
      <c r="F65" s="46"/>
      <c r="G65" s="51">
        <f>IF(E65&lt;&gt;"",IF(D65="w",F_Dots,M_Dots),"")</f>
        <v>0.6352038387694856</v>
      </c>
      <c r="H65" s="47">
        <v>215</v>
      </c>
      <c r="I65" s="47">
        <v>230</v>
      </c>
      <c r="J65" s="47">
        <v>240</v>
      </c>
      <c r="K65" s="21">
        <f>IF(MAX(H65:J65)&lt;0,0,MAX(H65:J65))</f>
        <v>240</v>
      </c>
      <c r="L65" s="47">
        <v>152.5</v>
      </c>
      <c r="M65" s="47">
        <v>160</v>
      </c>
      <c r="N65" s="47">
        <v>-162.5</v>
      </c>
      <c r="O65" s="22">
        <f>IF(MAX(L65:N65)&lt;0,0,MAX(L65:N65))</f>
        <v>160</v>
      </c>
      <c r="P65" s="22">
        <f>IF(K65&lt;0,0,K65)+IF(O65&lt;0,0,O65)</f>
        <v>400</v>
      </c>
      <c r="Q65" s="47">
        <v>235</v>
      </c>
      <c r="R65" s="47">
        <v>257.5</v>
      </c>
      <c r="S65" s="47">
        <v>270</v>
      </c>
      <c r="T65" s="21">
        <f>IF(MAX(Q65:S65)&lt;0,0,MAX(Q65:S65))</f>
        <v>270</v>
      </c>
      <c r="U65" s="30">
        <f>P65+IF(T65&lt;0,0,T65)</f>
        <v>670</v>
      </c>
      <c r="V65" s="33">
        <f>IF(G65&lt;&gt;"",IF(G65&lt;&gt;"Unbekannt",PRODUCT(G65,U65),""),"")</f>
        <v>425.58657197555533</v>
      </c>
    </row>
    <row r="66" spans="1:22" ht="10.5" customHeight="1">
      <c r="A66" s="6" t="s">
        <v>86</v>
      </c>
      <c r="B66" s="7"/>
      <c r="C66" s="7"/>
      <c r="D66" s="7"/>
      <c r="E66" s="7"/>
      <c r="F66" s="7"/>
      <c r="G66" s="52"/>
      <c r="H66" s="11" t="s">
        <v>17</v>
      </c>
      <c r="I66" s="11"/>
      <c r="J66" s="11"/>
      <c r="K66" s="53">
        <f>SUM(K62:K65)</f>
        <v>740</v>
      </c>
      <c r="L66" s="11"/>
      <c r="M66" s="11"/>
      <c r="N66" s="11"/>
      <c r="O66" s="48">
        <f>SUM(O62:O65)</f>
        <v>457.5</v>
      </c>
      <c r="P66" s="48">
        <f>SUM(P62:P65)</f>
        <v>1197.5</v>
      </c>
      <c r="Q66" s="11" t="s">
        <v>18</v>
      </c>
      <c r="R66" s="11"/>
      <c r="S66" s="11"/>
      <c r="T66" s="53">
        <f>SUM(T62:T65)</f>
        <v>880</v>
      </c>
      <c r="U66" s="31" t="s">
        <v>19</v>
      </c>
      <c r="V66" s="54">
        <f>SUM(V62:V65)</f>
        <v>1684.8601512526407</v>
      </c>
    </row>
    <row r="67" spans="1:22" ht="10.5" customHeight="1">
      <c r="A67" s="6"/>
      <c r="B67" s="7"/>
      <c r="C67" s="7"/>
      <c r="D67" s="7"/>
      <c r="E67" s="7"/>
      <c r="F67" s="7"/>
      <c r="G67" s="5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32" t="s">
        <v>20</v>
      </c>
      <c r="V67" s="34">
        <f>IF(V66&lt;&gt;"",RANK(V66,PunkteN),"-")</f>
        <v>3</v>
      </c>
    </row>
    <row r="68" ht="10.5" customHeight="1"/>
    <row r="69" spans="1:22" ht="10.5" customHeight="1">
      <c r="A69" s="23"/>
      <c r="B69" s="24"/>
      <c r="C69" s="24"/>
      <c r="D69" s="25" t="s">
        <v>1</v>
      </c>
      <c r="E69" s="41" t="s">
        <v>8</v>
      </c>
      <c r="F69" s="41" t="s">
        <v>9</v>
      </c>
      <c r="G69" s="42" t="s">
        <v>30</v>
      </c>
      <c r="H69" s="62" t="s">
        <v>2</v>
      </c>
      <c r="I69" s="63"/>
      <c r="J69" s="64"/>
      <c r="K69" s="26"/>
      <c r="L69" s="62" t="s">
        <v>3</v>
      </c>
      <c r="M69" s="63"/>
      <c r="N69" s="64"/>
      <c r="O69" s="23"/>
      <c r="P69" s="26"/>
      <c r="Q69" s="62" t="s">
        <v>4</v>
      </c>
      <c r="R69" s="63"/>
      <c r="S69" s="64"/>
      <c r="T69" s="23"/>
      <c r="U69" s="24"/>
      <c r="V69" s="40" t="s">
        <v>30</v>
      </c>
    </row>
    <row r="70" spans="1:22" ht="10.5" customHeight="1">
      <c r="A70" s="35" t="s">
        <v>5</v>
      </c>
      <c r="B70" s="36" t="s">
        <v>6</v>
      </c>
      <c r="C70" s="36" t="s">
        <v>7</v>
      </c>
      <c r="D70" s="27" t="s">
        <v>15</v>
      </c>
      <c r="E70" s="28" t="s">
        <v>16</v>
      </c>
      <c r="F70" s="28" t="s">
        <v>0</v>
      </c>
      <c r="G70" s="29" t="s">
        <v>24</v>
      </c>
      <c r="H70" s="37" t="s">
        <v>10</v>
      </c>
      <c r="I70" s="28" t="s">
        <v>11</v>
      </c>
      <c r="J70" s="38" t="s">
        <v>12</v>
      </c>
      <c r="K70" s="28" t="s">
        <v>13</v>
      </c>
      <c r="L70" s="37" t="s">
        <v>10</v>
      </c>
      <c r="M70" s="28" t="s">
        <v>11</v>
      </c>
      <c r="N70" s="38" t="s">
        <v>12</v>
      </c>
      <c r="O70" s="28" t="s">
        <v>13</v>
      </c>
      <c r="P70" s="39" t="s">
        <v>14</v>
      </c>
      <c r="Q70" s="37" t="s">
        <v>10</v>
      </c>
      <c r="R70" s="28" t="s">
        <v>11</v>
      </c>
      <c r="S70" s="38" t="s">
        <v>12</v>
      </c>
      <c r="T70" s="37" t="s">
        <v>13</v>
      </c>
      <c r="U70" s="28" t="s">
        <v>25</v>
      </c>
      <c r="V70" s="38" t="s">
        <v>26</v>
      </c>
    </row>
    <row r="71" spans="1:22" ht="10.5" customHeight="1">
      <c r="A71" s="43" t="s">
        <v>96</v>
      </c>
      <c r="B71" s="43" t="s">
        <v>97</v>
      </c>
      <c r="C71" s="43"/>
      <c r="D71" s="44" t="s">
        <v>1</v>
      </c>
      <c r="E71" s="45">
        <v>52</v>
      </c>
      <c r="F71" s="46"/>
      <c r="G71" s="51">
        <f>IF(E71&lt;&gt;"",IF(D71="w",F_Dots,M_Dots),"")</f>
        <v>1.2189015034785362</v>
      </c>
      <c r="H71" s="47">
        <v>92.5</v>
      </c>
      <c r="I71" s="47">
        <v>100</v>
      </c>
      <c r="J71" s="47">
        <v>105</v>
      </c>
      <c r="K71" s="21">
        <f>IF(MAX(H71:J71)&lt;0,0,MAX(H71:J71))</f>
        <v>105</v>
      </c>
      <c r="L71" s="47">
        <v>55</v>
      </c>
      <c r="M71" s="47">
        <v>57.5</v>
      </c>
      <c r="N71" s="47">
        <v>60</v>
      </c>
      <c r="O71" s="22">
        <f>IF(MAX(L71:N71)&lt;0,0,MAX(L71:N71))</f>
        <v>60</v>
      </c>
      <c r="P71" s="22">
        <f>IF(K71&lt;0,0,K71)+IF(O71&lt;0,0,O71)</f>
        <v>165</v>
      </c>
      <c r="Q71" s="47">
        <v>122.5</v>
      </c>
      <c r="R71" s="47">
        <v>130</v>
      </c>
      <c r="S71" s="47">
        <v>135</v>
      </c>
      <c r="T71" s="21">
        <f>IF(MAX(Q71:S71)&lt;0,0,MAX(Q71:S71))</f>
        <v>135</v>
      </c>
      <c r="U71" s="30">
        <f>P71+IF(T71&lt;0,0,T71)</f>
        <v>300</v>
      </c>
      <c r="V71" s="33">
        <f>IF(G71&lt;&gt;"",IF(G71&lt;&gt;"Unbekannt",PRODUCT(G71,U71),""),"")</f>
        <v>365.6704510435609</v>
      </c>
    </row>
    <row r="72" spans="1:22" ht="10.5" customHeight="1">
      <c r="A72" s="43" t="s">
        <v>98</v>
      </c>
      <c r="B72" s="43" t="s">
        <v>99</v>
      </c>
      <c r="C72" s="43"/>
      <c r="D72" s="44" t="s">
        <v>1</v>
      </c>
      <c r="E72" s="45">
        <v>61.5</v>
      </c>
      <c r="F72" s="46"/>
      <c r="G72" s="51">
        <f>IF(E72&lt;&gt;"",IF(D72="w",F_Dots,M_Dots),"")</f>
        <v>1.0915564192279634</v>
      </c>
      <c r="H72" s="47">
        <v>137.5</v>
      </c>
      <c r="I72" s="47">
        <v>142.5</v>
      </c>
      <c r="J72" s="47">
        <v>147.5</v>
      </c>
      <c r="K72" s="21">
        <f>IF(MAX(H72:J72)&lt;0,0,MAX(H72:J72))</f>
        <v>147.5</v>
      </c>
      <c r="L72" s="47">
        <v>65</v>
      </c>
      <c r="M72" s="47">
        <v>67.5</v>
      </c>
      <c r="N72" s="47">
        <v>-70</v>
      </c>
      <c r="O72" s="22">
        <f>IF(MAX(L72:N72)&lt;0,0,MAX(L72:N72))</f>
        <v>67.5</v>
      </c>
      <c r="P72" s="22">
        <f>IF(K72&lt;0,0,K72)+IF(O72&lt;0,0,O72)</f>
        <v>215</v>
      </c>
      <c r="Q72" s="47">
        <v>152.5</v>
      </c>
      <c r="R72" s="47">
        <v>162.5</v>
      </c>
      <c r="S72" s="47">
        <v>170</v>
      </c>
      <c r="T72" s="21">
        <f>IF(MAX(Q72:S72)&lt;0,0,MAX(Q72:S72))</f>
        <v>170</v>
      </c>
      <c r="U72" s="30">
        <f>P72+IF(T72&lt;0,0,T72)</f>
        <v>385</v>
      </c>
      <c r="V72" s="33">
        <f>IF(G72&lt;&gt;"",IF(G72&lt;&gt;"Unbekannt",PRODUCT(G72,U72),""),"")</f>
        <v>420.2492214027659</v>
      </c>
    </row>
    <row r="73" spans="1:22" ht="10.5" customHeight="1">
      <c r="A73" s="43" t="s">
        <v>100</v>
      </c>
      <c r="B73" s="43" t="s">
        <v>101</v>
      </c>
      <c r="C73" s="43"/>
      <c r="D73" s="44" t="s">
        <v>15</v>
      </c>
      <c r="E73" s="45">
        <v>102.74</v>
      </c>
      <c r="F73" s="46"/>
      <c r="G73" s="51">
        <f>IF(E73&lt;&gt;"",IF(D73="w",F_Dots,M_Dots),"")</f>
        <v>0.6084939707347166</v>
      </c>
      <c r="H73" s="47">
        <v>200</v>
      </c>
      <c r="I73" s="47">
        <v>210</v>
      </c>
      <c r="J73" s="47">
        <v>215</v>
      </c>
      <c r="K73" s="21">
        <f>IF(MAX(H73:J73)&lt;0,0,MAX(H73:J73))</f>
        <v>215</v>
      </c>
      <c r="L73" s="47">
        <v>147.5</v>
      </c>
      <c r="M73" s="47">
        <v>152.5</v>
      </c>
      <c r="N73" s="47">
        <v>-155</v>
      </c>
      <c r="O73" s="22">
        <f>IF(MAX(L73:N73)&lt;0,0,MAX(L73:N73))</f>
        <v>152.5</v>
      </c>
      <c r="P73" s="22">
        <f>IF(K73&lt;0,0,K73)+IF(O73&lt;0,0,O73)</f>
        <v>367.5</v>
      </c>
      <c r="Q73" s="47">
        <v>225</v>
      </c>
      <c r="R73" s="47">
        <v>240</v>
      </c>
      <c r="S73" s="47">
        <v>-245</v>
      </c>
      <c r="T73" s="21">
        <f>IF(MAX(Q73:S73)&lt;0,0,MAX(Q73:S73))</f>
        <v>240</v>
      </c>
      <c r="U73" s="30">
        <f>P73+IF(T73&lt;0,0,T73)</f>
        <v>607.5</v>
      </c>
      <c r="V73" s="33">
        <f>IF(G73&lt;&gt;"",IF(G73&lt;&gt;"Unbekannt",PRODUCT(G73,U73),""),"")</f>
        <v>369.6600872213403</v>
      </c>
    </row>
    <row r="74" spans="1:22" ht="10.5" customHeight="1">
      <c r="A74" s="43" t="s">
        <v>102</v>
      </c>
      <c r="B74" s="43" t="s">
        <v>103</v>
      </c>
      <c r="C74" s="43"/>
      <c r="D74" s="44" t="s">
        <v>1</v>
      </c>
      <c r="E74" s="45">
        <v>62.86</v>
      </c>
      <c r="F74" s="46"/>
      <c r="G74" s="51">
        <f>IF(E74&lt;&gt;"",IF(D74="w",F_Dots,M_Dots),"")</f>
        <v>1.0769740441156672</v>
      </c>
      <c r="H74" s="47">
        <v>95</v>
      </c>
      <c r="I74" s="47">
        <v>-105</v>
      </c>
      <c r="J74" s="47">
        <v>105</v>
      </c>
      <c r="K74" s="21">
        <f>IF(MAX(H74:J74)&lt;0,0,MAX(H74:J74))</f>
        <v>105</v>
      </c>
      <c r="L74" s="47">
        <v>-62.5</v>
      </c>
      <c r="M74" s="47">
        <v>-67.5</v>
      </c>
      <c r="N74" s="47">
        <v>-67.5</v>
      </c>
      <c r="O74" s="22">
        <f>IF(MAX(L74:N74)&lt;0,0,MAX(L74:N74))</f>
        <v>0</v>
      </c>
      <c r="P74" s="22">
        <f>IF(K74&lt;0,0,K74)+IF(O74&lt;0,0,O74)</f>
        <v>105</v>
      </c>
      <c r="Q74" s="47"/>
      <c r="R74" s="47"/>
      <c r="S74" s="47"/>
      <c r="T74" s="21">
        <f>IF(MAX(Q74:S74)&lt;0,0,MAX(Q74:S74))</f>
        <v>0</v>
      </c>
      <c r="U74" s="30">
        <f>P74+IF(T74&lt;0,0,T74)</f>
        <v>105</v>
      </c>
      <c r="V74" s="33">
        <f>IF(G74&lt;&gt;"",IF(G74&lt;&gt;"Unbekannt",PRODUCT(G74,U74),""),"")</f>
        <v>113.08227463214506</v>
      </c>
    </row>
    <row r="75" spans="1:22" ht="10.5" customHeight="1">
      <c r="A75" s="6" t="s">
        <v>95</v>
      </c>
      <c r="B75" s="7"/>
      <c r="C75" s="7"/>
      <c r="D75" s="7"/>
      <c r="E75" s="7"/>
      <c r="F75" s="7"/>
      <c r="G75" s="52"/>
      <c r="H75" s="11" t="s">
        <v>17</v>
      </c>
      <c r="I75" s="11"/>
      <c r="J75" s="11"/>
      <c r="K75" s="53">
        <f>SUM(K71:K74)</f>
        <v>572.5</v>
      </c>
      <c r="L75" s="11"/>
      <c r="M75" s="11"/>
      <c r="N75" s="11"/>
      <c r="O75" s="48">
        <f>SUM(O71:O74)</f>
        <v>280</v>
      </c>
      <c r="P75" s="48">
        <f>SUM(P71:P74)</f>
        <v>852.5</v>
      </c>
      <c r="Q75" s="11" t="s">
        <v>18</v>
      </c>
      <c r="R75" s="11"/>
      <c r="S75" s="11"/>
      <c r="T75" s="53">
        <f>SUM(T71:T74)</f>
        <v>545</v>
      </c>
      <c r="U75" s="31" t="s">
        <v>19</v>
      </c>
      <c r="V75" s="54">
        <f>SUM(V71:V74)</f>
        <v>1268.6620342998121</v>
      </c>
    </row>
    <row r="76" spans="1:22" ht="10.5" customHeight="1">
      <c r="A76" s="6"/>
      <c r="B76" s="7"/>
      <c r="C76" s="7"/>
      <c r="D76" s="7"/>
      <c r="E76" s="7"/>
      <c r="F76" s="7"/>
      <c r="G76" s="5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32" t="s">
        <v>20</v>
      </c>
      <c r="V76" s="34">
        <f>IF(V75&lt;&gt;"",RANK(V75,PunkteN),"-")</f>
        <v>12</v>
      </c>
    </row>
    <row r="77" ht="10.5" customHeight="1"/>
    <row r="78" spans="1:22" ht="10.5" customHeight="1">
      <c r="A78" s="23"/>
      <c r="B78" s="24"/>
      <c r="C78" s="24"/>
      <c r="D78" s="25" t="s">
        <v>1</v>
      </c>
      <c r="E78" s="41" t="s">
        <v>8</v>
      </c>
      <c r="F78" s="41" t="s">
        <v>9</v>
      </c>
      <c r="G78" s="42" t="s">
        <v>30</v>
      </c>
      <c r="H78" s="62" t="s">
        <v>2</v>
      </c>
      <c r="I78" s="63"/>
      <c r="J78" s="64"/>
      <c r="K78" s="26"/>
      <c r="L78" s="62" t="s">
        <v>3</v>
      </c>
      <c r="M78" s="63"/>
      <c r="N78" s="64"/>
      <c r="O78" s="23"/>
      <c r="P78" s="26"/>
      <c r="Q78" s="62" t="s">
        <v>4</v>
      </c>
      <c r="R78" s="63"/>
      <c r="S78" s="64"/>
      <c r="T78" s="23"/>
      <c r="U78" s="24"/>
      <c r="V78" s="40" t="s">
        <v>30</v>
      </c>
    </row>
    <row r="79" spans="1:22" ht="10.5" customHeight="1">
      <c r="A79" s="35" t="s">
        <v>5</v>
      </c>
      <c r="B79" s="36" t="s">
        <v>6</v>
      </c>
      <c r="C79" s="36" t="s">
        <v>7</v>
      </c>
      <c r="D79" s="27" t="s">
        <v>15</v>
      </c>
      <c r="E79" s="28" t="s">
        <v>16</v>
      </c>
      <c r="F79" s="28" t="s">
        <v>0</v>
      </c>
      <c r="G79" s="29" t="s">
        <v>24</v>
      </c>
      <c r="H79" s="37" t="s">
        <v>10</v>
      </c>
      <c r="I79" s="28" t="s">
        <v>11</v>
      </c>
      <c r="J79" s="38" t="s">
        <v>12</v>
      </c>
      <c r="K79" s="28" t="s">
        <v>13</v>
      </c>
      <c r="L79" s="37" t="s">
        <v>10</v>
      </c>
      <c r="M79" s="28" t="s">
        <v>11</v>
      </c>
      <c r="N79" s="38" t="s">
        <v>12</v>
      </c>
      <c r="O79" s="28" t="s">
        <v>13</v>
      </c>
      <c r="P79" s="39" t="s">
        <v>14</v>
      </c>
      <c r="Q79" s="37" t="s">
        <v>10</v>
      </c>
      <c r="R79" s="28" t="s">
        <v>11</v>
      </c>
      <c r="S79" s="38" t="s">
        <v>12</v>
      </c>
      <c r="T79" s="37" t="s">
        <v>13</v>
      </c>
      <c r="U79" s="28" t="s">
        <v>25</v>
      </c>
      <c r="V79" s="38" t="s">
        <v>26</v>
      </c>
    </row>
    <row r="80" spans="1:22" ht="10.5" customHeight="1">
      <c r="A80" s="43" t="s">
        <v>105</v>
      </c>
      <c r="B80" s="43" t="s">
        <v>106</v>
      </c>
      <c r="C80" s="43"/>
      <c r="D80" s="44" t="s">
        <v>1</v>
      </c>
      <c r="E80" s="45">
        <v>67.38</v>
      </c>
      <c r="F80" s="46"/>
      <c r="G80" s="51">
        <f>IF(E80&lt;&gt;"",IF(D80="w",F_Dots,M_Dots),"")</f>
        <v>1.033455547476034</v>
      </c>
      <c r="H80" s="47">
        <v>125</v>
      </c>
      <c r="I80" s="47">
        <v>130</v>
      </c>
      <c r="J80" s="47">
        <v>135</v>
      </c>
      <c r="K80" s="21">
        <f>IF(MAX(H80:J80)&lt;0,0,MAX(H80:J80))</f>
        <v>135</v>
      </c>
      <c r="L80" s="47">
        <v>75</v>
      </c>
      <c r="M80" s="47">
        <v>77.5</v>
      </c>
      <c r="N80" s="47">
        <v>80</v>
      </c>
      <c r="O80" s="22">
        <f>IF(MAX(L80:N80)&lt;0,0,MAX(L80:N80))</f>
        <v>80</v>
      </c>
      <c r="P80" s="22">
        <f>IF(K80&lt;0,0,K80)+IF(O80&lt;0,0,O80)</f>
        <v>215</v>
      </c>
      <c r="Q80" s="47">
        <v>175</v>
      </c>
      <c r="R80" s="47">
        <v>185</v>
      </c>
      <c r="S80" s="47">
        <v>190</v>
      </c>
      <c r="T80" s="21">
        <f>IF(MAX(Q80:S80)&lt;0,0,MAX(Q80:S80))</f>
        <v>190</v>
      </c>
      <c r="U80" s="30">
        <f>P80+IF(T80&lt;0,0,T80)</f>
        <v>405</v>
      </c>
      <c r="V80" s="33">
        <f>IF(G80&lt;&gt;"",IF(G80&lt;&gt;"Unbekannt",PRODUCT(G80,U80),""),"")</f>
        <v>418.5494967277938</v>
      </c>
    </row>
    <row r="81" spans="1:22" ht="10.5" customHeight="1">
      <c r="A81" s="43" t="s">
        <v>107</v>
      </c>
      <c r="B81" s="43" t="s">
        <v>108</v>
      </c>
      <c r="C81" s="43"/>
      <c r="D81" s="44" t="s">
        <v>15</v>
      </c>
      <c r="E81" s="45">
        <v>71.88</v>
      </c>
      <c r="F81" s="46"/>
      <c r="G81" s="51">
        <f>IF(E81&lt;&gt;"",IF(D81="w",F_Dots,M_Dots),"")</f>
        <v>0.7376855291201324</v>
      </c>
      <c r="H81" s="47">
        <v>185</v>
      </c>
      <c r="I81" s="47">
        <v>195</v>
      </c>
      <c r="J81" s="47">
        <v>200</v>
      </c>
      <c r="K81" s="21">
        <f>IF(MAX(H81:J81)&lt;0,0,MAX(H81:J81))</f>
        <v>200</v>
      </c>
      <c r="L81" s="47">
        <v>125</v>
      </c>
      <c r="M81" s="47">
        <v>132.5</v>
      </c>
      <c r="N81" s="47">
        <v>-137.5</v>
      </c>
      <c r="O81" s="22">
        <f>IF(MAX(L81:N81)&lt;0,0,MAX(L81:N81))</f>
        <v>132.5</v>
      </c>
      <c r="P81" s="22">
        <f>IF(K81&lt;0,0,K81)+IF(O81&lt;0,0,O81)</f>
        <v>332.5</v>
      </c>
      <c r="Q81" s="47">
        <v>250</v>
      </c>
      <c r="R81" s="47">
        <v>-267.5</v>
      </c>
      <c r="S81" s="47">
        <v>267.5</v>
      </c>
      <c r="T81" s="21">
        <f>IF(MAX(Q81:S81)&lt;0,0,MAX(Q81:S81))</f>
        <v>267.5</v>
      </c>
      <c r="U81" s="30">
        <f>P81+IF(T81&lt;0,0,T81)</f>
        <v>600</v>
      </c>
      <c r="V81" s="33">
        <f>IF(G81&lt;&gt;"",IF(G81&lt;&gt;"Unbekannt",PRODUCT(G81,U81),""),"")</f>
        <v>442.61131747207946</v>
      </c>
    </row>
    <row r="82" spans="1:22" ht="10.5" customHeight="1">
      <c r="A82" s="43" t="s">
        <v>109</v>
      </c>
      <c r="B82" s="43" t="s">
        <v>110</v>
      </c>
      <c r="C82" s="43"/>
      <c r="D82" s="44" t="s">
        <v>15</v>
      </c>
      <c r="E82" s="45">
        <v>91.44</v>
      </c>
      <c r="F82" s="46"/>
      <c r="G82" s="51">
        <f>IF(E82&lt;&gt;"",IF(D82="w",F_Dots,M_Dots),"")</f>
        <v>0.64151009763693</v>
      </c>
      <c r="H82" s="47">
        <v>200</v>
      </c>
      <c r="I82" s="47">
        <v>210</v>
      </c>
      <c r="J82" s="47">
        <v>-215</v>
      </c>
      <c r="K82" s="21">
        <f>IF(MAX(H82:J82)&lt;0,0,MAX(H82:J82))</f>
        <v>210</v>
      </c>
      <c r="L82" s="47">
        <v>160</v>
      </c>
      <c r="M82" s="47">
        <v>165</v>
      </c>
      <c r="N82" s="47">
        <v>-167.5</v>
      </c>
      <c r="O82" s="22">
        <f>IF(MAX(L82:N82)&lt;0,0,MAX(L82:N82))</f>
        <v>165</v>
      </c>
      <c r="P82" s="22">
        <f>IF(K82&lt;0,0,K82)+IF(O82&lt;0,0,O82)</f>
        <v>375</v>
      </c>
      <c r="Q82" s="47">
        <v>280</v>
      </c>
      <c r="R82" s="47">
        <v>292.5</v>
      </c>
      <c r="S82" s="47">
        <v>307.5</v>
      </c>
      <c r="T82" s="21">
        <f>IF(MAX(Q82:S82)&lt;0,0,MAX(Q82:S82))</f>
        <v>307.5</v>
      </c>
      <c r="U82" s="30">
        <f>P82+IF(T82&lt;0,0,T82)</f>
        <v>682.5</v>
      </c>
      <c r="V82" s="33">
        <f>IF(G82&lt;&gt;"",IF(G82&lt;&gt;"Unbekannt",PRODUCT(G82,U82),""),"")</f>
        <v>437.83064163720474</v>
      </c>
    </row>
    <row r="83" spans="1:22" ht="10.5" customHeight="1">
      <c r="A83" s="43" t="s">
        <v>111</v>
      </c>
      <c r="B83" s="43" t="s">
        <v>112</v>
      </c>
      <c r="C83" s="43"/>
      <c r="D83" s="44" t="s">
        <v>15</v>
      </c>
      <c r="E83" s="45">
        <v>101.98</v>
      </c>
      <c r="F83" s="46"/>
      <c r="G83" s="51">
        <f>IF(E83&lt;&gt;"",IF(D83="w",F_Dots,M_Dots),"")</f>
        <v>0.610387040198805</v>
      </c>
      <c r="H83" s="47">
        <v>225</v>
      </c>
      <c r="I83" s="47">
        <v>240</v>
      </c>
      <c r="J83" s="47">
        <v>252.5</v>
      </c>
      <c r="K83" s="21">
        <f>IF(MAX(H83:J83)&lt;0,0,MAX(H83:J83))</f>
        <v>252.5</v>
      </c>
      <c r="L83" s="47">
        <v>150</v>
      </c>
      <c r="M83" s="47"/>
      <c r="N83" s="47"/>
      <c r="O83" s="22">
        <f>IF(MAX(L83:N83)&lt;0,0,MAX(L83:N83))</f>
        <v>150</v>
      </c>
      <c r="P83" s="22">
        <f>IF(K83&lt;0,0,K83)+IF(O83&lt;0,0,O83)</f>
        <v>402.5</v>
      </c>
      <c r="Q83" s="47">
        <v>265</v>
      </c>
      <c r="R83" s="47">
        <v>277.5</v>
      </c>
      <c r="S83" s="47">
        <v>-282.5</v>
      </c>
      <c r="T83" s="21">
        <f>IF(MAX(Q83:S83)&lt;0,0,MAX(Q83:S83))</f>
        <v>277.5</v>
      </c>
      <c r="U83" s="30">
        <f>P83+IF(T83&lt;0,0,T83)</f>
        <v>680</v>
      </c>
      <c r="V83" s="33">
        <f>IF(G83&lt;&gt;"",IF(G83&lt;&gt;"Unbekannt",PRODUCT(G83,U83),""),"")</f>
        <v>415.06318733518737</v>
      </c>
    </row>
    <row r="84" spans="1:22" ht="10.5" customHeight="1">
      <c r="A84" s="6" t="s">
        <v>104</v>
      </c>
      <c r="B84" s="7"/>
      <c r="C84" s="7"/>
      <c r="D84" s="7"/>
      <c r="E84" s="7"/>
      <c r="F84" s="7"/>
      <c r="G84" s="52"/>
      <c r="H84" s="11" t="s">
        <v>17</v>
      </c>
      <c r="I84" s="11"/>
      <c r="J84" s="11"/>
      <c r="K84" s="53">
        <f>SUM(K80:K83)</f>
        <v>797.5</v>
      </c>
      <c r="L84" s="11"/>
      <c r="M84" s="11"/>
      <c r="N84" s="11"/>
      <c r="O84" s="48">
        <f>SUM(O80:O83)</f>
        <v>527.5</v>
      </c>
      <c r="P84" s="48">
        <f>SUM(P80:P83)</f>
        <v>1325</v>
      </c>
      <c r="Q84" s="11" t="s">
        <v>18</v>
      </c>
      <c r="R84" s="11"/>
      <c r="S84" s="11"/>
      <c r="T84" s="53">
        <f>SUM(T80:T83)</f>
        <v>1042.5</v>
      </c>
      <c r="U84" s="31" t="s">
        <v>19</v>
      </c>
      <c r="V84" s="54">
        <f>SUM(V80:V83)</f>
        <v>1714.0546431722653</v>
      </c>
    </row>
    <row r="85" spans="1:22" ht="10.5" customHeight="1">
      <c r="A85" s="6"/>
      <c r="B85" s="7"/>
      <c r="C85" s="7"/>
      <c r="D85" s="7"/>
      <c r="E85" s="7"/>
      <c r="F85" s="7"/>
      <c r="G85" s="5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32" t="s">
        <v>20</v>
      </c>
      <c r="V85" s="34">
        <f>IF(V84&lt;&gt;"",RANK(V84,PunkteN),"-")</f>
        <v>2</v>
      </c>
    </row>
    <row r="86" ht="10.5" customHeight="1"/>
    <row r="87" spans="1:22" ht="10.5" customHeight="1">
      <c r="A87" s="23"/>
      <c r="B87" s="24"/>
      <c r="C87" s="24"/>
      <c r="D87" s="25" t="s">
        <v>1</v>
      </c>
      <c r="E87" s="41" t="s">
        <v>8</v>
      </c>
      <c r="F87" s="41" t="s">
        <v>9</v>
      </c>
      <c r="G87" s="42" t="s">
        <v>30</v>
      </c>
      <c r="H87" s="62" t="s">
        <v>2</v>
      </c>
      <c r="I87" s="63"/>
      <c r="J87" s="64"/>
      <c r="K87" s="26"/>
      <c r="L87" s="62" t="s">
        <v>3</v>
      </c>
      <c r="M87" s="63"/>
      <c r="N87" s="64"/>
      <c r="O87" s="23"/>
      <c r="P87" s="26"/>
      <c r="Q87" s="62" t="s">
        <v>4</v>
      </c>
      <c r="R87" s="63"/>
      <c r="S87" s="64"/>
      <c r="T87" s="23"/>
      <c r="U87" s="24"/>
      <c r="V87" s="40" t="s">
        <v>30</v>
      </c>
    </row>
    <row r="88" spans="1:22" ht="10.5" customHeight="1">
      <c r="A88" s="35" t="s">
        <v>5</v>
      </c>
      <c r="B88" s="36" t="s">
        <v>6</v>
      </c>
      <c r="C88" s="36" t="s">
        <v>7</v>
      </c>
      <c r="D88" s="27" t="s">
        <v>15</v>
      </c>
      <c r="E88" s="28" t="s">
        <v>16</v>
      </c>
      <c r="F88" s="28" t="s">
        <v>0</v>
      </c>
      <c r="G88" s="29" t="s">
        <v>24</v>
      </c>
      <c r="H88" s="37" t="s">
        <v>10</v>
      </c>
      <c r="I88" s="28" t="s">
        <v>11</v>
      </c>
      <c r="J88" s="38" t="s">
        <v>12</v>
      </c>
      <c r="K88" s="28" t="s">
        <v>13</v>
      </c>
      <c r="L88" s="37" t="s">
        <v>10</v>
      </c>
      <c r="M88" s="28" t="s">
        <v>11</v>
      </c>
      <c r="N88" s="38" t="s">
        <v>12</v>
      </c>
      <c r="O88" s="28" t="s">
        <v>13</v>
      </c>
      <c r="P88" s="39" t="s">
        <v>14</v>
      </c>
      <c r="Q88" s="37" t="s">
        <v>10</v>
      </c>
      <c r="R88" s="28" t="s">
        <v>11</v>
      </c>
      <c r="S88" s="38" t="s">
        <v>12</v>
      </c>
      <c r="T88" s="37" t="s">
        <v>13</v>
      </c>
      <c r="U88" s="28" t="s">
        <v>25</v>
      </c>
      <c r="V88" s="38" t="s">
        <v>26</v>
      </c>
    </row>
    <row r="89" spans="1:22" ht="10.5" customHeight="1">
      <c r="A89" s="43" t="s">
        <v>113</v>
      </c>
      <c r="B89" s="43" t="s">
        <v>77</v>
      </c>
      <c r="C89" s="43"/>
      <c r="D89" s="44" t="s">
        <v>1</v>
      </c>
      <c r="E89" s="45">
        <v>74.6</v>
      </c>
      <c r="F89" s="46"/>
      <c r="G89" s="51">
        <f>IF(E89&lt;&gt;"",IF(D89="w",F_Dots,M_Dots),"")</f>
        <v>0.9767397585069194</v>
      </c>
      <c r="H89" s="47">
        <v>120</v>
      </c>
      <c r="I89" s="47">
        <v>130</v>
      </c>
      <c r="J89" s="47">
        <v>-135</v>
      </c>
      <c r="K89" s="21">
        <f>IF(MAX(H89:J89)&lt;0,0,MAX(H89:J89))</f>
        <v>130</v>
      </c>
      <c r="L89" s="47">
        <v>80</v>
      </c>
      <c r="M89" s="47">
        <v>85</v>
      </c>
      <c r="N89" s="47">
        <v>87.5</v>
      </c>
      <c r="O89" s="22">
        <f>IF(MAX(L89:N89)&lt;0,0,MAX(L89:N89))</f>
        <v>87.5</v>
      </c>
      <c r="P89" s="22">
        <f>IF(K89&lt;0,0,K89)+IF(O89&lt;0,0,O89)</f>
        <v>217.5</v>
      </c>
      <c r="Q89" s="47">
        <v>130</v>
      </c>
      <c r="R89" s="47">
        <v>140</v>
      </c>
      <c r="S89" s="47">
        <v>145</v>
      </c>
      <c r="T89" s="21">
        <f>IF(MAX(Q89:S89)&lt;0,0,MAX(Q89:S89))</f>
        <v>145</v>
      </c>
      <c r="U89" s="30">
        <f>P89+IF(T89&lt;0,0,T89)</f>
        <v>362.5</v>
      </c>
      <c r="V89" s="33">
        <f>IF(G89&lt;&gt;"",IF(G89&lt;&gt;"Unbekannt",PRODUCT(G89,U89),""),"")</f>
        <v>354.0681624587583</v>
      </c>
    </row>
    <row r="90" spans="1:22" ht="10.5" customHeight="1">
      <c r="A90" s="43" t="s">
        <v>114</v>
      </c>
      <c r="B90" s="43" t="s">
        <v>115</v>
      </c>
      <c r="C90" s="43"/>
      <c r="D90" s="44" t="s">
        <v>1</v>
      </c>
      <c r="E90" s="45">
        <v>66.38</v>
      </c>
      <c r="F90" s="46"/>
      <c r="G90" s="51">
        <f>IF(E90&lt;&gt;"",IF(D90="w",F_Dots,M_Dots),"")</f>
        <v>1.0424806093946253</v>
      </c>
      <c r="H90" s="47">
        <v>110</v>
      </c>
      <c r="I90" s="47">
        <v>115</v>
      </c>
      <c r="J90" s="47">
        <v>-117.5</v>
      </c>
      <c r="K90" s="21">
        <f>IF(MAX(H90:J90)&lt;0,0,MAX(H90:J90))</f>
        <v>115</v>
      </c>
      <c r="L90" s="47">
        <v>57.5</v>
      </c>
      <c r="M90" s="47">
        <v>60</v>
      </c>
      <c r="N90" s="47">
        <v>-62.5</v>
      </c>
      <c r="O90" s="22">
        <f>IF(MAX(L90:N90)&lt;0,0,MAX(L90:N90))</f>
        <v>60</v>
      </c>
      <c r="P90" s="22">
        <f>IF(K90&lt;0,0,K90)+IF(O90&lt;0,0,O90)</f>
        <v>175</v>
      </c>
      <c r="Q90" s="47">
        <v>115</v>
      </c>
      <c r="R90" s="47">
        <v>120</v>
      </c>
      <c r="S90" s="47">
        <v>125</v>
      </c>
      <c r="T90" s="21">
        <f>IF(MAX(Q90:S90)&lt;0,0,MAX(Q90:S90))</f>
        <v>125</v>
      </c>
      <c r="U90" s="30">
        <f>P90+IF(T90&lt;0,0,T90)</f>
        <v>300</v>
      </c>
      <c r="V90" s="33">
        <f>IF(G90&lt;&gt;"",IF(G90&lt;&gt;"Unbekannt",PRODUCT(G90,U90),""),"")</f>
        <v>312.74418281838757</v>
      </c>
    </row>
    <row r="91" spans="1:22" ht="10.5" customHeight="1">
      <c r="A91" s="43" t="s">
        <v>116</v>
      </c>
      <c r="B91" s="43" t="s">
        <v>117</v>
      </c>
      <c r="C91" s="43"/>
      <c r="D91" s="44" t="s">
        <v>1</v>
      </c>
      <c r="E91" s="45">
        <v>60.72</v>
      </c>
      <c r="F91" s="46"/>
      <c r="G91" s="51">
        <f>IF(E91&lt;&gt;"",IF(D91="w",F_Dots,M_Dots),"")</f>
        <v>1.1002676864134848</v>
      </c>
      <c r="H91" s="47">
        <v>115</v>
      </c>
      <c r="I91" s="47">
        <v>120</v>
      </c>
      <c r="J91" s="47">
        <v>125</v>
      </c>
      <c r="K91" s="21">
        <f>IF(MAX(H91:J91)&lt;0,0,MAX(H91:J91))</f>
        <v>125</v>
      </c>
      <c r="L91" s="47">
        <v>62.5</v>
      </c>
      <c r="M91" s="47">
        <v>65</v>
      </c>
      <c r="N91" s="47">
        <v>67.5</v>
      </c>
      <c r="O91" s="22">
        <f>IF(MAX(L91:N91)&lt;0,0,MAX(L91:N91))</f>
        <v>67.5</v>
      </c>
      <c r="P91" s="22">
        <f>IF(K91&lt;0,0,K91)+IF(O91&lt;0,0,O91)</f>
        <v>192.5</v>
      </c>
      <c r="Q91" s="47">
        <v>135</v>
      </c>
      <c r="R91" s="47">
        <v>-142.5</v>
      </c>
      <c r="S91" s="47">
        <v>142.5</v>
      </c>
      <c r="T91" s="21">
        <f>IF(MAX(Q91:S91)&lt;0,0,MAX(Q91:S91))</f>
        <v>142.5</v>
      </c>
      <c r="U91" s="30">
        <f>P91+IF(T91&lt;0,0,T91)</f>
        <v>335</v>
      </c>
      <c r="V91" s="33">
        <f>IF(G91&lt;&gt;"",IF(G91&lt;&gt;"Unbekannt",PRODUCT(G91,U91),""),"")</f>
        <v>368.5896749485174</v>
      </c>
    </row>
    <row r="92" spans="1:22" ht="10.5" customHeight="1">
      <c r="A92" s="43" t="s">
        <v>118</v>
      </c>
      <c r="B92" s="43" t="s">
        <v>119</v>
      </c>
      <c r="C92" s="43"/>
      <c r="D92" s="44" t="s">
        <v>15</v>
      </c>
      <c r="E92" s="45">
        <v>104.62</v>
      </c>
      <c r="F92" s="46"/>
      <c r="G92" s="51">
        <f>IF(E92&lt;&gt;"",IF(D92="w",F_Dots,M_Dots),"")</f>
        <v>0.6039805175738054</v>
      </c>
      <c r="H92" s="47">
        <v>215</v>
      </c>
      <c r="I92" s="47">
        <v>225</v>
      </c>
      <c r="J92" s="47">
        <v>-235</v>
      </c>
      <c r="K92" s="21">
        <f>IF(MAX(H92:J92)&lt;0,0,MAX(H92:J92))</f>
        <v>225</v>
      </c>
      <c r="L92" s="47">
        <v>-150</v>
      </c>
      <c r="M92" s="47">
        <v>155</v>
      </c>
      <c r="N92" s="47">
        <v>160</v>
      </c>
      <c r="O92" s="22">
        <f>IF(MAX(L92:N92)&lt;0,0,MAX(L92:N92))</f>
        <v>160</v>
      </c>
      <c r="P92" s="22">
        <f>IF(K92&lt;0,0,K92)+IF(O92&lt;0,0,O92)</f>
        <v>385</v>
      </c>
      <c r="Q92" s="47">
        <v>270</v>
      </c>
      <c r="R92" s="47"/>
      <c r="S92" s="47"/>
      <c r="T92" s="21">
        <f>IF(MAX(Q92:S92)&lt;0,0,MAX(Q92:S92))</f>
        <v>270</v>
      </c>
      <c r="U92" s="30">
        <f>P92+IF(T92&lt;0,0,T92)</f>
        <v>655</v>
      </c>
      <c r="V92" s="33">
        <f>IF(G92&lt;&gt;"",IF(G92&lt;&gt;"Unbekannt",PRODUCT(G92,U92),""),"")</f>
        <v>395.6072390108426</v>
      </c>
    </row>
    <row r="93" spans="1:22" ht="10.5" customHeight="1">
      <c r="A93" s="6" t="s">
        <v>120</v>
      </c>
      <c r="B93" s="7"/>
      <c r="C93" s="7"/>
      <c r="D93" s="7"/>
      <c r="E93" s="7"/>
      <c r="F93" s="7"/>
      <c r="G93" s="52"/>
      <c r="H93" s="11" t="s">
        <v>17</v>
      </c>
      <c r="I93" s="11"/>
      <c r="J93" s="11"/>
      <c r="K93" s="53">
        <f>SUM(K89:K92)</f>
        <v>595</v>
      </c>
      <c r="L93" s="11"/>
      <c r="M93" s="11"/>
      <c r="N93" s="11"/>
      <c r="O93" s="48">
        <f>SUM(O89:O92)</f>
        <v>375</v>
      </c>
      <c r="P93" s="48">
        <f>SUM(P89:P92)</f>
        <v>970</v>
      </c>
      <c r="Q93" s="11" t="s">
        <v>18</v>
      </c>
      <c r="R93" s="11"/>
      <c r="S93" s="11"/>
      <c r="T93" s="53">
        <f>SUM(T89:T92)</f>
        <v>682.5</v>
      </c>
      <c r="U93" s="31" t="s">
        <v>19</v>
      </c>
      <c r="V93" s="54">
        <f>SUM(V89:V92)</f>
        <v>1431.0092592365058</v>
      </c>
    </row>
    <row r="94" spans="1:22" ht="10.5" customHeight="1">
      <c r="A94" s="6"/>
      <c r="B94" s="7"/>
      <c r="C94" s="7"/>
      <c r="D94" s="7"/>
      <c r="E94" s="7"/>
      <c r="F94" s="7"/>
      <c r="G94" s="5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U94" s="32" t="s">
        <v>20</v>
      </c>
      <c r="V94" s="34">
        <f>IF(V93&lt;&gt;"",RANK(V93,PunkteN),"-")</f>
        <v>8</v>
      </c>
    </row>
    <row r="95" ht="10.5" customHeight="1"/>
    <row r="96" spans="1:22" ht="10.5" customHeight="1">
      <c r="A96" s="23"/>
      <c r="B96" s="24"/>
      <c r="C96" s="24"/>
      <c r="D96" s="25" t="s">
        <v>1</v>
      </c>
      <c r="E96" s="41" t="s">
        <v>8</v>
      </c>
      <c r="F96" s="41" t="s">
        <v>9</v>
      </c>
      <c r="G96" s="42" t="s">
        <v>30</v>
      </c>
      <c r="H96" s="62" t="s">
        <v>2</v>
      </c>
      <c r="I96" s="63"/>
      <c r="J96" s="64"/>
      <c r="K96" s="26"/>
      <c r="L96" s="62" t="s">
        <v>3</v>
      </c>
      <c r="M96" s="63"/>
      <c r="N96" s="64"/>
      <c r="O96" s="23"/>
      <c r="P96" s="26"/>
      <c r="Q96" s="62" t="s">
        <v>4</v>
      </c>
      <c r="R96" s="63"/>
      <c r="S96" s="64"/>
      <c r="T96" s="23"/>
      <c r="U96" s="24"/>
      <c r="V96" s="40" t="s">
        <v>30</v>
      </c>
    </row>
    <row r="97" spans="1:22" ht="10.5" customHeight="1">
      <c r="A97" s="35" t="s">
        <v>5</v>
      </c>
      <c r="B97" s="36" t="s">
        <v>6</v>
      </c>
      <c r="C97" s="36" t="s">
        <v>7</v>
      </c>
      <c r="D97" s="27" t="s">
        <v>15</v>
      </c>
      <c r="E97" s="28" t="s">
        <v>16</v>
      </c>
      <c r="F97" s="28" t="s">
        <v>0</v>
      </c>
      <c r="G97" s="29" t="s">
        <v>24</v>
      </c>
      <c r="H97" s="37" t="s">
        <v>10</v>
      </c>
      <c r="I97" s="28" t="s">
        <v>11</v>
      </c>
      <c r="J97" s="38" t="s">
        <v>12</v>
      </c>
      <c r="K97" s="28" t="s">
        <v>13</v>
      </c>
      <c r="L97" s="37" t="s">
        <v>10</v>
      </c>
      <c r="M97" s="28" t="s">
        <v>11</v>
      </c>
      <c r="N97" s="38" t="s">
        <v>12</v>
      </c>
      <c r="O97" s="28" t="s">
        <v>13</v>
      </c>
      <c r="P97" s="39" t="s">
        <v>14</v>
      </c>
      <c r="Q97" s="37" t="s">
        <v>10</v>
      </c>
      <c r="R97" s="28" t="s">
        <v>11</v>
      </c>
      <c r="S97" s="38" t="s">
        <v>12</v>
      </c>
      <c r="T97" s="37" t="s">
        <v>13</v>
      </c>
      <c r="U97" s="28" t="s">
        <v>25</v>
      </c>
      <c r="V97" s="38" t="s">
        <v>26</v>
      </c>
    </row>
    <row r="98" spans="1:22" ht="10.5" customHeight="1">
      <c r="A98" s="43" t="s">
        <v>121</v>
      </c>
      <c r="B98" s="43" t="s">
        <v>122</v>
      </c>
      <c r="C98" s="43"/>
      <c r="D98" s="44" t="s">
        <v>15</v>
      </c>
      <c r="E98" s="45">
        <v>78.9</v>
      </c>
      <c r="F98" s="46"/>
      <c r="G98" s="51">
        <f>IF(E98&lt;&gt;"",IF(D98="w",F_Dots,M_Dots),"")</f>
        <v>0.6952474019360114</v>
      </c>
      <c r="H98" s="47">
        <v>170</v>
      </c>
      <c r="I98" s="47">
        <v>180</v>
      </c>
      <c r="J98" s="47">
        <v>192.5</v>
      </c>
      <c r="K98" s="21">
        <f>IF(MAX(H98:J98)&lt;0,0,MAX(H98:J98))</f>
        <v>192.5</v>
      </c>
      <c r="L98" s="47">
        <v>100</v>
      </c>
      <c r="M98" s="47">
        <v>105</v>
      </c>
      <c r="N98" s="47">
        <v>-107.5</v>
      </c>
      <c r="O98" s="22">
        <f>IF(MAX(L98:N98)&lt;0,0,MAX(L98:N98))</f>
        <v>105</v>
      </c>
      <c r="P98" s="22">
        <f>IF(K98&lt;0,0,K98)+IF(O98&lt;0,0,O98)</f>
        <v>297.5</v>
      </c>
      <c r="Q98" s="47">
        <v>220</v>
      </c>
      <c r="R98" s="47">
        <v>235</v>
      </c>
      <c r="S98" s="47">
        <v>245</v>
      </c>
      <c r="T98" s="21">
        <f>IF(MAX(Q98:S98)&lt;0,0,MAX(Q98:S98))</f>
        <v>245</v>
      </c>
      <c r="U98" s="30">
        <f>P98+IF(T98&lt;0,0,T98)</f>
        <v>542.5</v>
      </c>
      <c r="V98" s="33">
        <f>IF(G98&lt;&gt;"",IF(G98&lt;&gt;"Unbekannt",PRODUCT(G98,U98),""),"")</f>
        <v>377.1717155502862</v>
      </c>
    </row>
    <row r="99" spans="1:22" ht="10.5" customHeight="1">
      <c r="A99" s="43" t="s">
        <v>123</v>
      </c>
      <c r="B99" s="43" t="s">
        <v>124</v>
      </c>
      <c r="C99" s="43"/>
      <c r="D99" s="44" t="s">
        <v>15</v>
      </c>
      <c r="E99" s="45">
        <v>112.62</v>
      </c>
      <c r="F99" s="46"/>
      <c r="G99" s="51">
        <f>IF(E99&lt;&gt;"",IF(D99="w",F_Dots,M_Dots),"")</f>
        <v>0.5871306735824992</v>
      </c>
      <c r="H99" s="47">
        <v>245</v>
      </c>
      <c r="I99" s="47">
        <v>267.5</v>
      </c>
      <c r="J99" s="47">
        <v>285</v>
      </c>
      <c r="K99" s="21">
        <f>IF(MAX(H99:J99)&lt;0,0,MAX(H99:J99))</f>
        <v>285</v>
      </c>
      <c r="L99" s="47">
        <v>130</v>
      </c>
      <c r="M99" s="47">
        <v>140</v>
      </c>
      <c r="N99" s="47">
        <v>145</v>
      </c>
      <c r="O99" s="22">
        <f>IF(MAX(L99:N99)&lt;0,0,MAX(L99:N99))</f>
        <v>145</v>
      </c>
      <c r="P99" s="22">
        <f>IF(K99&lt;0,0,K99)+IF(O99&lt;0,0,O99)</f>
        <v>430</v>
      </c>
      <c r="Q99" s="47">
        <v>270</v>
      </c>
      <c r="R99" s="47">
        <v>300</v>
      </c>
      <c r="S99" s="47">
        <v>320</v>
      </c>
      <c r="T99" s="21">
        <f>IF(MAX(Q99:S99)&lt;0,0,MAX(Q99:S99))</f>
        <v>320</v>
      </c>
      <c r="U99" s="30">
        <f>P99+IF(T99&lt;0,0,T99)</f>
        <v>750</v>
      </c>
      <c r="V99" s="33">
        <f>IF(G99&lt;&gt;"",IF(G99&lt;&gt;"Unbekannt",PRODUCT(G99,U99),""),"")</f>
        <v>440.3480051868744</v>
      </c>
    </row>
    <row r="100" spans="1:22" ht="10.5" customHeight="1">
      <c r="A100" s="43" t="s">
        <v>125</v>
      </c>
      <c r="B100" s="43" t="s">
        <v>126</v>
      </c>
      <c r="C100" s="43"/>
      <c r="D100" s="44" t="s">
        <v>15</v>
      </c>
      <c r="E100" s="45">
        <v>102.16</v>
      </c>
      <c r="F100" s="46"/>
      <c r="G100" s="51">
        <f>IF(E100&lt;&gt;"",IF(D100="w",F_Dots,M_Dots),"")</f>
        <v>0.6099350021361969</v>
      </c>
      <c r="H100" s="47">
        <v>210</v>
      </c>
      <c r="I100" s="47">
        <v>225</v>
      </c>
      <c r="J100" s="47">
        <v>237.5</v>
      </c>
      <c r="K100" s="21">
        <f>IF(MAX(H100:J100)&lt;0,0,MAX(H100:J100))</f>
        <v>237.5</v>
      </c>
      <c r="L100" s="47">
        <v>142.5</v>
      </c>
      <c r="M100" s="47">
        <v>145</v>
      </c>
      <c r="N100" s="47">
        <v>150</v>
      </c>
      <c r="O100" s="22">
        <f>IF(MAX(L100:N100)&lt;0,0,MAX(L100:N100))</f>
        <v>150</v>
      </c>
      <c r="P100" s="22">
        <f>IF(K100&lt;0,0,K100)+IF(O100&lt;0,0,O100)</f>
        <v>387.5</v>
      </c>
      <c r="Q100" s="47">
        <v>260</v>
      </c>
      <c r="R100" s="47">
        <v>272.5</v>
      </c>
      <c r="S100" s="47">
        <v>280</v>
      </c>
      <c r="T100" s="21">
        <f>IF(MAX(Q100:S100)&lt;0,0,MAX(Q100:S100))</f>
        <v>280</v>
      </c>
      <c r="U100" s="30">
        <f>P100+IF(T100&lt;0,0,T100)</f>
        <v>667.5</v>
      </c>
      <c r="V100" s="33">
        <f>IF(G100&lt;&gt;"",IF(G100&lt;&gt;"Unbekannt",PRODUCT(G100,U100),""),"")</f>
        <v>407.13161392591144</v>
      </c>
    </row>
    <row r="101" spans="1:22" ht="10.5" customHeight="1">
      <c r="A101" s="43" t="s">
        <v>127</v>
      </c>
      <c r="B101" s="43" t="s">
        <v>128</v>
      </c>
      <c r="C101" s="43"/>
      <c r="D101" s="44" t="s">
        <v>1</v>
      </c>
      <c r="E101" s="45">
        <v>77.84</v>
      </c>
      <c r="F101" s="46"/>
      <c r="G101" s="51">
        <f>IF(E101&lt;&gt;"",IF(D101="w",F_Dots,M_Dots),"")</f>
        <v>0.9553489970171934</v>
      </c>
      <c r="H101" s="47">
        <v>110</v>
      </c>
      <c r="I101" s="47">
        <v>120</v>
      </c>
      <c r="J101" s="47">
        <v>125</v>
      </c>
      <c r="K101" s="21">
        <f>IF(MAX(H101:J101)&lt;0,0,MAX(H101:J101))</f>
        <v>125</v>
      </c>
      <c r="L101" s="47">
        <v>-75</v>
      </c>
      <c r="M101" s="47">
        <v>82.5</v>
      </c>
      <c r="N101" s="47">
        <v>90</v>
      </c>
      <c r="O101" s="22">
        <f>IF(MAX(L101:N101)&lt;0,0,MAX(L101:N101))</f>
        <v>90</v>
      </c>
      <c r="P101" s="22">
        <f>IF(K101&lt;0,0,K101)+IF(O101&lt;0,0,O101)</f>
        <v>215</v>
      </c>
      <c r="Q101" s="47">
        <v>150</v>
      </c>
      <c r="R101" s="47">
        <v>165</v>
      </c>
      <c r="S101" s="47">
        <v>180</v>
      </c>
      <c r="T101" s="21">
        <f>IF(MAX(Q101:S101)&lt;0,0,MAX(Q101:S101))</f>
        <v>180</v>
      </c>
      <c r="U101" s="30">
        <f>P101+IF(T101&lt;0,0,T101)</f>
        <v>395</v>
      </c>
      <c r="V101" s="33">
        <f>IF(G101&lt;&gt;"",IF(G101&lt;&gt;"Unbekannt",PRODUCT(G101,U101),""),"")</f>
        <v>377.3628538217914</v>
      </c>
    </row>
    <row r="102" spans="1:22" ht="10.5" customHeight="1">
      <c r="A102" s="6" t="s">
        <v>129</v>
      </c>
      <c r="B102" s="7"/>
      <c r="C102" s="7"/>
      <c r="D102" s="7"/>
      <c r="E102" s="7"/>
      <c r="F102" s="7"/>
      <c r="G102" s="52"/>
      <c r="H102" s="11" t="s">
        <v>17</v>
      </c>
      <c r="I102" s="11"/>
      <c r="J102" s="11"/>
      <c r="K102" s="53">
        <f>SUM(K98:K101)</f>
        <v>840</v>
      </c>
      <c r="L102" s="11"/>
      <c r="M102" s="11"/>
      <c r="N102" s="11"/>
      <c r="O102" s="48">
        <f>SUM(O98:O101)</f>
        <v>490</v>
      </c>
      <c r="P102" s="48">
        <f>SUM(P98:P101)</f>
        <v>1330</v>
      </c>
      <c r="Q102" s="11" t="s">
        <v>18</v>
      </c>
      <c r="R102" s="11"/>
      <c r="S102" s="11"/>
      <c r="T102" s="53">
        <f>SUM(T98:T101)</f>
        <v>1025</v>
      </c>
      <c r="U102" s="31" t="s">
        <v>19</v>
      </c>
      <c r="V102" s="54">
        <f>SUM(V98:V101)</f>
        <v>1602.0141884848636</v>
      </c>
    </row>
    <row r="103" spans="1:22" ht="10.5" customHeight="1">
      <c r="A103" s="6"/>
      <c r="B103" s="7"/>
      <c r="C103" s="7"/>
      <c r="D103" s="7"/>
      <c r="E103" s="7"/>
      <c r="F103" s="7"/>
      <c r="G103" s="5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U103" s="32" t="s">
        <v>20</v>
      </c>
      <c r="V103" s="34">
        <f>IF(V102&lt;&gt;"",RANK(V102,PunkteN),"-")</f>
        <v>6</v>
      </c>
    </row>
    <row r="104" ht="10.5" customHeight="1"/>
    <row r="105" spans="1:22" ht="10.5" customHeight="1">
      <c r="A105" s="23"/>
      <c r="B105" s="24"/>
      <c r="C105" s="24"/>
      <c r="D105" s="25" t="s">
        <v>1</v>
      </c>
      <c r="E105" s="41" t="s">
        <v>8</v>
      </c>
      <c r="F105" s="41" t="s">
        <v>9</v>
      </c>
      <c r="G105" s="42" t="s">
        <v>30</v>
      </c>
      <c r="H105" s="62" t="s">
        <v>2</v>
      </c>
      <c r="I105" s="63"/>
      <c r="J105" s="64"/>
      <c r="K105" s="26"/>
      <c r="L105" s="62" t="s">
        <v>3</v>
      </c>
      <c r="M105" s="63"/>
      <c r="N105" s="64"/>
      <c r="O105" s="23"/>
      <c r="P105" s="26"/>
      <c r="Q105" s="62" t="s">
        <v>4</v>
      </c>
      <c r="R105" s="63"/>
      <c r="S105" s="64"/>
      <c r="T105" s="23"/>
      <c r="U105" s="24"/>
      <c r="V105" s="40" t="s">
        <v>30</v>
      </c>
    </row>
    <row r="106" spans="1:22" ht="10.5" customHeight="1">
      <c r="A106" s="35" t="s">
        <v>5</v>
      </c>
      <c r="B106" s="36" t="s">
        <v>6</v>
      </c>
      <c r="C106" s="36" t="s">
        <v>7</v>
      </c>
      <c r="D106" s="27" t="s">
        <v>15</v>
      </c>
      <c r="E106" s="28" t="s">
        <v>16</v>
      </c>
      <c r="F106" s="28" t="s">
        <v>0</v>
      </c>
      <c r="G106" s="29" t="s">
        <v>24</v>
      </c>
      <c r="H106" s="37" t="s">
        <v>10</v>
      </c>
      <c r="I106" s="28" t="s">
        <v>11</v>
      </c>
      <c r="J106" s="38" t="s">
        <v>12</v>
      </c>
      <c r="K106" s="28" t="s">
        <v>13</v>
      </c>
      <c r="L106" s="37" t="s">
        <v>10</v>
      </c>
      <c r="M106" s="28" t="s">
        <v>11</v>
      </c>
      <c r="N106" s="38" t="s">
        <v>12</v>
      </c>
      <c r="O106" s="28" t="s">
        <v>13</v>
      </c>
      <c r="P106" s="39" t="s">
        <v>14</v>
      </c>
      <c r="Q106" s="37" t="s">
        <v>10</v>
      </c>
      <c r="R106" s="28" t="s">
        <v>11</v>
      </c>
      <c r="S106" s="38" t="s">
        <v>12</v>
      </c>
      <c r="T106" s="37" t="s">
        <v>13</v>
      </c>
      <c r="U106" s="28" t="s">
        <v>25</v>
      </c>
      <c r="V106" s="38" t="s">
        <v>26</v>
      </c>
    </row>
    <row r="107" spans="1:22" ht="10.5" customHeight="1">
      <c r="A107" s="43" t="s">
        <v>131</v>
      </c>
      <c r="B107" s="43" t="s">
        <v>132</v>
      </c>
      <c r="C107" s="43"/>
      <c r="D107" s="44" t="s">
        <v>15</v>
      </c>
      <c r="E107" s="45">
        <v>90.96</v>
      </c>
      <c r="F107" s="46"/>
      <c r="G107" s="51">
        <f>IF(E107&lt;&gt;"",IF(D107="w",F_Dots,M_Dots),"")</f>
        <v>0.643181071409474</v>
      </c>
      <c r="H107" s="47">
        <v>215</v>
      </c>
      <c r="I107" s="47">
        <v>225</v>
      </c>
      <c r="J107" s="47">
        <v>232.5</v>
      </c>
      <c r="K107" s="21">
        <f>IF(MAX(H107:J107)&lt;0,0,MAX(H107:J107))</f>
        <v>232.5</v>
      </c>
      <c r="L107" s="47">
        <v>150</v>
      </c>
      <c r="M107" s="47">
        <v>157.5</v>
      </c>
      <c r="N107" s="47">
        <v>-162.5</v>
      </c>
      <c r="O107" s="22">
        <f>IF(MAX(L107:N107)&lt;0,0,MAX(L107:N107))</f>
        <v>157.5</v>
      </c>
      <c r="P107" s="22">
        <f>IF(K107&lt;0,0,K107)+IF(O107&lt;0,0,O107)</f>
        <v>390</v>
      </c>
      <c r="Q107" s="47">
        <v>232.5</v>
      </c>
      <c r="R107" s="47">
        <v>245</v>
      </c>
      <c r="S107" s="47">
        <v>-255</v>
      </c>
      <c r="T107" s="21">
        <f>IF(MAX(Q107:S107)&lt;0,0,MAX(Q107:S107))</f>
        <v>245</v>
      </c>
      <c r="U107" s="30">
        <f>P107+IF(T107&lt;0,0,T107)</f>
        <v>635</v>
      </c>
      <c r="V107" s="33">
        <f>IF(G107&lt;&gt;"",IF(G107&lt;&gt;"Unbekannt",PRODUCT(G107,U107),""),"")</f>
        <v>408.419980345016</v>
      </c>
    </row>
    <row r="108" spans="1:22" ht="10.5" customHeight="1">
      <c r="A108" s="43" t="s">
        <v>133</v>
      </c>
      <c r="B108" s="43" t="s">
        <v>134</v>
      </c>
      <c r="C108" s="43"/>
      <c r="D108" s="44" t="s">
        <v>15</v>
      </c>
      <c r="E108" s="45">
        <v>136.82</v>
      </c>
      <c r="F108" s="46"/>
      <c r="G108" s="51">
        <f>IF(E108&lt;&gt;"",IF(D108="w",F_Dots,M_Dots),"")</f>
        <v>0.5515994738366153</v>
      </c>
      <c r="H108" s="47">
        <v>220</v>
      </c>
      <c r="I108" s="47">
        <v>240</v>
      </c>
      <c r="J108" s="47">
        <v>-255</v>
      </c>
      <c r="K108" s="21">
        <f>IF(MAX(H108:J108)&lt;0,0,MAX(H108:J108))</f>
        <v>240</v>
      </c>
      <c r="L108" s="47">
        <v>160</v>
      </c>
      <c r="M108" s="47">
        <v>170</v>
      </c>
      <c r="N108" s="47">
        <v>-180</v>
      </c>
      <c r="O108" s="22">
        <f>IF(MAX(L108:N108)&lt;0,0,MAX(L108:N108))</f>
        <v>170</v>
      </c>
      <c r="P108" s="22">
        <f>IF(K108&lt;0,0,K108)+IF(O108&lt;0,0,O108)</f>
        <v>410</v>
      </c>
      <c r="Q108" s="47">
        <v>240</v>
      </c>
      <c r="R108" s="47">
        <v>260</v>
      </c>
      <c r="S108" s="47">
        <v>270</v>
      </c>
      <c r="T108" s="21">
        <f>IF(MAX(Q108:S108)&lt;0,0,MAX(Q108:S108))</f>
        <v>270</v>
      </c>
      <c r="U108" s="30">
        <f>P108+IF(T108&lt;0,0,T108)</f>
        <v>680</v>
      </c>
      <c r="V108" s="33">
        <f>IF(G108&lt;&gt;"",IF(G108&lt;&gt;"Unbekannt",PRODUCT(G108,U108),""),"")</f>
        <v>375.08764220889844</v>
      </c>
    </row>
    <row r="109" spans="1:22" ht="10.5" customHeight="1">
      <c r="A109" s="43" t="s">
        <v>142</v>
      </c>
      <c r="B109" s="43" t="s">
        <v>141</v>
      </c>
      <c r="C109" s="43"/>
      <c r="D109" s="44" t="s">
        <v>15</v>
      </c>
      <c r="E109" s="45">
        <v>116.82</v>
      </c>
      <c r="F109" s="46"/>
      <c r="G109" s="51">
        <f>IF(E109&lt;&gt;"",IF(D109="w",F_Dots,M_Dots),"")</f>
        <v>0.5795600254534023</v>
      </c>
      <c r="H109" s="47">
        <v>160</v>
      </c>
      <c r="I109" s="47">
        <v>170</v>
      </c>
      <c r="J109" s="47">
        <v>175</v>
      </c>
      <c r="K109" s="21">
        <f>IF(MAX(H109:J109)&lt;0,0,MAX(H109:J109))</f>
        <v>175</v>
      </c>
      <c r="L109" s="47">
        <v>115</v>
      </c>
      <c r="M109" s="47">
        <v>125</v>
      </c>
      <c r="N109" s="47">
        <v>-130</v>
      </c>
      <c r="O109" s="22">
        <f>IF(MAX(L109:N109)&lt;0,0,MAX(L109:N109))</f>
        <v>125</v>
      </c>
      <c r="P109" s="22">
        <f>IF(K109&lt;0,0,K109)+IF(O109&lt;0,0,O109)</f>
        <v>300</v>
      </c>
      <c r="Q109" s="47">
        <v>200</v>
      </c>
      <c r="R109" s="47">
        <v>215</v>
      </c>
      <c r="S109" s="47"/>
      <c r="T109" s="21">
        <f>IF(MAX(Q109:S109)&lt;0,0,MAX(Q109:S109))</f>
        <v>215</v>
      </c>
      <c r="U109" s="30">
        <f>P109+IF(T109&lt;0,0,T109)</f>
        <v>515</v>
      </c>
      <c r="V109" s="33">
        <f>IF(G109&lt;&gt;"",IF(G109&lt;&gt;"Unbekannt",PRODUCT(G109,U109),""),"")</f>
        <v>298.4734131085022</v>
      </c>
    </row>
    <row r="110" spans="1:22" ht="10.5" customHeight="1">
      <c r="A110" s="43" t="s">
        <v>136</v>
      </c>
      <c r="B110" s="43" t="s">
        <v>135</v>
      </c>
      <c r="C110" s="43"/>
      <c r="D110" s="44" t="s">
        <v>1</v>
      </c>
      <c r="E110" s="45">
        <v>68.89</v>
      </c>
      <c r="F110" s="46"/>
      <c r="G110" s="51">
        <f>IF(E110&lt;&gt;"",IF(D110="w",F_Dots,M_Dots),"")</f>
        <v>1.0204154348156285</v>
      </c>
      <c r="H110" s="47">
        <v>120</v>
      </c>
      <c r="I110" s="47">
        <v>125</v>
      </c>
      <c r="J110" s="47">
        <v>127.5</v>
      </c>
      <c r="K110" s="21">
        <f>IF(MAX(H110:J110)&lt;0,0,MAX(H110:J110))</f>
        <v>127.5</v>
      </c>
      <c r="L110" s="47">
        <v>60</v>
      </c>
      <c r="M110" s="47">
        <v>62.5</v>
      </c>
      <c r="N110" s="47">
        <v>-65</v>
      </c>
      <c r="O110" s="22">
        <f>IF(MAX(L110:N110)&lt;0,0,MAX(L110:N110))</f>
        <v>62.5</v>
      </c>
      <c r="P110" s="22">
        <f>IF(K110&lt;0,0,K110)+IF(O110&lt;0,0,O110)</f>
        <v>190</v>
      </c>
      <c r="Q110" s="47">
        <v>142.5</v>
      </c>
      <c r="R110" s="47">
        <v>150</v>
      </c>
      <c r="S110" s="47">
        <v>-152.5</v>
      </c>
      <c r="T110" s="21">
        <f>IF(MAX(Q110:S110)&lt;0,0,MAX(Q110:S110))</f>
        <v>150</v>
      </c>
      <c r="U110" s="30">
        <f>P110+IF(T110&lt;0,0,T110)</f>
        <v>340</v>
      </c>
      <c r="V110" s="33">
        <f>IF(G110&lt;&gt;"",IF(G110&lt;&gt;"Unbekannt",PRODUCT(G110,U110),""),"")</f>
        <v>346.94124783731365</v>
      </c>
    </row>
    <row r="111" spans="1:22" ht="10.5" customHeight="1">
      <c r="A111" s="6" t="s">
        <v>130</v>
      </c>
      <c r="B111" s="7"/>
      <c r="C111" s="7"/>
      <c r="D111" s="7"/>
      <c r="E111" s="7"/>
      <c r="F111" s="7"/>
      <c r="G111" s="52"/>
      <c r="H111" s="11" t="s">
        <v>17</v>
      </c>
      <c r="I111" s="11"/>
      <c r="J111" s="11"/>
      <c r="K111" s="53">
        <f>SUM(K107:K110)</f>
        <v>775</v>
      </c>
      <c r="L111" s="11"/>
      <c r="M111" s="11"/>
      <c r="N111" s="11"/>
      <c r="O111" s="48">
        <f>SUM(O107:O110)</f>
        <v>515</v>
      </c>
      <c r="P111" s="48">
        <f>SUM(P107:P110)</f>
        <v>1290</v>
      </c>
      <c r="Q111" s="11" t="s">
        <v>18</v>
      </c>
      <c r="R111" s="11"/>
      <c r="S111" s="11"/>
      <c r="T111" s="53">
        <f>SUM(T107:T110)</f>
        <v>880</v>
      </c>
      <c r="U111" s="31" t="s">
        <v>19</v>
      </c>
      <c r="V111" s="54">
        <f>SUM(V107:V110)</f>
        <v>1428.9222834997304</v>
      </c>
    </row>
    <row r="112" spans="1:22" ht="10.5" customHeight="1">
      <c r="A112" s="6"/>
      <c r="B112" s="7"/>
      <c r="C112" s="7"/>
      <c r="D112" s="7"/>
      <c r="E112" s="7"/>
      <c r="F112" s="7"/>
      <c r="G112" s="5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8"/>
      <c r="U112" s="32" t="s">
        <v>20</v>
      </c>
      <c r="V112" s="34">
        <f>IF(V111&lt;&gt;"",RANK(V111,PunkteN),"-")</f>
        <v>9</v>
      </c>
    </row>
    <row r="113" ht="10.5" customHeight="1"/>
    <row r="114" spans="1:22" ht="10.5" customHeight="1">
      <c r="A114" s="23"/>
      <c r="B114" s="24"/>
      <c r="C114" s="24"/>
      <c r="D114" s="25" t="s">
        <v>1</v>
      </c>
      <c r="E114" s="41" t="s">
        <v>8</v>
      </c>
      <c r="F114" s="41" t="s">
        <v>9</v>
      </c>
      <c r="G114" s="42" t="s">
        <v>30</v>
      </c>
      <c r="H114" s="62" t="s">
        <v>2</v>
      </c>
      <c r="I114" s="63"/>
      <c r="J114" s="64"/>
      <c r="K114" s="26"/>
      <c r="L114" s="62" t="s">
        <v>3</v>
      </c>
      <c r="M114" s="63"/>
      <c r="N114" s="64"/>
      <c r="O114" s="23"/>
      <c r="P114" s="26"/>
      <c r="Q114" s="62" t="s">
        <v>4</v>
      </c>
      <c r="R114" s="63"/>
      <c r="S114" s="64"/>
      <c r="T114" s="23"/>
      <c r="U114" s="24"/>
      <c r="V114" s="40" t="s">
        <v>30</v>
      </c>
    </row>
    <row r="115" spans="1:22" ht="10.5" customHeight="1">
      <c r="A115" s="35" t="s">
        <v>5</v>
      </c>
      <c r="B115" s="36" t="s">
        <v>6</v>
      </c>
      <c r="C115" s="36" t="s">
        <v>7</v>
      </c>
      <c r="D115" s="27" t="s">
        <v>15</v>
      </c>
      <c r="E115" s="28" t="s">
        <v>16</v>
      </c>
      <c r="F115" s="28" t="s">
        <v>0</v>
      </c>
      <c r="G115" s="29" t="s">
        <v>24</v>
      </c>
      <c r="H115" s="37" t="s">
        <v>10</v>
      </c>
      <c r="I115" s="28" t="s">
        <v>11</v>
      </c>
      <c r="J115" s="38" t="s">
        <v>12</v>
      </c>
      <c r="K115" s="28" t="s">
        <v>13</v>
      </c>
      <c r="L115" s="37" t="s">
        <v>10</v>
      </c>
      <c r="M115" s="28" t="s">
        <v>11</v>
      </c>
      <c r="N115" s="38" t="s">
        <v>12</v>
      </c>
      <c r="O115" s="28" t="s">
        <v>13</v>
      </c>
      <c r="P115" s="39" t="s">
        <v>14</v>
      </c>
      <c r="Q115" s="37" t="s">
        <v>10</v>
      </c>
      <c r="R115" s="28" t="s">
        <v>11</v>
      </c>
      <c r="S115" s="38" t="s">
        <v>12</v>
      </c>
      <c r="T115" s="37" t="s">
        <v>13</v>
      </c>
      <c r="U115" s="28" t="s">
        <v>25</v>
      </c>
      <c r="V115" s="38" t="s">
        <v>26</v>
      </c>
    </row>
    <row r="116" spans="1:22" ht="10.5" customHeight="1">
      <c r="A116" s="43"/>
      <c r="B116" s="43"/>
      <c r="C116" s="43"/>
      <c r="D116" s="44"/>
      <c r="E116" s="45"/>
      <c r="F116" s="46"/>
      <c r="G116" s="51">
        <f>IF(E116&lt;&gt;"",IF(D116="w",F_Dots,M_Dots),"")</f>
      </c>
      <c r="H116" s="47"/>
      <c r="I116" s="47"/>
      <c r="J116" s="47"/>
      <c r="K116" s="21">
        <f>IF(MAX(H116:J116)&lt;0,0,MAX(H116:J116))</f>
        <v>0</v>
      </c>
      <c r="L116" s="47"/>
      <c r="M116" s="47"/>
      <c r="N116" s="47"/>
      <c r="O116" s="22">
        <f>IF(MAX(L116:N116)&lt;0,0,MAX(L116:N116))</f>
        <v>0</v>
      </c>
      <c r="P116" s="22">
        <f>IF(K116&lt;0,0,K116)+IF(O116&lt;0,0,O116)</f>
        <v>0</v>
      </c>
      <c r="Q116" s="47"/>
      <c r="R116" s="47"/>
      <c r="S116" s="47"/>
      <c r="T116" s="21">
        <f>IF(MAX(Q116:S116)&lt;0,0,MAX(Q116:S116))</f>
        <v>0</v>
      </c>
      <c r="U116" s="30">
        <f>P116+IF(T116&lt;0,0,T116)</f>
        <v>0</v>
      </c>
      <c r="V116" s="33">
        <f>IF(G116&lt;&gt;"",IF(G116&lt;&gt;"Unbekannt",PRODUCT(G116,U116),""),"")</f>
      </c>
    </row>
    <row r="117" spans="1:22" ht="10.5" customHeight="1">
      <c r="A117" s="43"/>
      <c r="B117" s="43"/>
      <c r="C117" s="43"/>
      <c r="D117" s="44"/>
      <c r="E117" s="45"/>
      <c r="F117" s="46"/>
      <c r="G117" s="51">
        <f>IF(E117&lt;&gt;"",IF(D117="w",F_Dots,M_Dots),"")</f>
      </c>
      <c r="H117" s="47"/>
      <c r="I117" s="47"/>
      <c r="J117" s="47"/>
      <c r="K117" s="21">
        <f>IF(MAX(H117:J117)&lt;0,0,MAX(H117:J117))</f>
        <v>0</v>
      </c>
      <c r="L117" s="47"/>
      <c r="M117" s="47"/>
      <c r="N117" s="47"/>
      <c r="O117" s="22">
        <f>IF(MAX(L117:N117)&lt;0,0,MAX(L117:N117))</f>
        <v>0</v>
      </c>
      <c r="P117" s="22">
        <f>IF(K117&lt;0,0,K117)+IF(O117&lt;0,0,O117)</f>
        <v>0</v>
      </c>
      <c r="Q117" s="47"/>
      <c r="R117" s="47"/>
      <c r="S117" s="47"/>
      <c r="T117" s="21">
        <f>IF(MAX(Q117:S117)&lt;0,0,MAX(Q117:S117))</f>
        <v>0</v>
      </c>
      <c r="U117" s="30">
        <f>P117+IF(T117&lt;0,0,T117)</f>
        <v>0</v>
      </c>
      <c r="V117" s="33">
        <f>IF(G117&lt;&gt;"",IF(G117&lt;&gt;"Unbekannt",PRODUCT(G117,U117),""),"")</f>
      </c>
    </row>
    <row r="118" spans="1:22" ht="10.5" customHeight="1">
      <c r="A118" s="43"/>
      <c r="B118" s="43"/>
      <c r="C118" s="43"/>
      <c r="D118" s="44"/>
      <c r="E118" s="45"/>
      <c r="F118" s="46"/>
      <c r="G118" s="51">
        <f>IF(E118&lt;&gt;"",IF(D118="w",F_Dots,M_Dots),"")</f>
      </c>
      <c r="H118" s="47"/>
      <c r="I118" s="47"/>
      <c r="J118" s="47"/>
      <c r="K118" s="21">
        <f>IF(MAX(H118:J118)&lt;0,0,MAX(H118:J118))</f>
        <v>0</v>
      </c>
      <c r="L118" s="47"/>
      <c r="M118" s="47"/>
      <c r="N118" s="47"/>
      <c r="O118" s="22">
        <f>IF(MAX(L118:N118)&lt;0,0,MAX(L118:N118))</f>
        <v>0</v>
      </c>
      <c r="P118" s="22">
        <f>IF(K118&lt;0,0,K118)+IF(O118&lt;0,0,O118)</f>
        <v>0</v>
      </c>
      <c r="Q118" s="47"/>
      <c r="R118" s="47"/>
      <c r="S118" s="47"/>
      <c r="T118" s="21">
        <f>IF(MAX(Q118:S118)&lt;0,0,MAX(Q118:S118))</f>
        <v>0</v>
      </c>
      <c r="U118" s="30">
        <f>P118+IF(T118&lt;0,0,T118)</f>
        <v>0</v>
      </c>
      <c r="V118" s="33">
        <f>IF(G118&lt;&gt;"",IF(G118&lt;&gt;"Unbekannt",PRODUCT(G118,U118),""),"")</f>
      </c>
    </row>
    <row r="119" spans="1:22" ht="10.5" customHeight="1">
      <c r="A119" s="43"/>
      <c r="B119" s="43"/>
      <c r="C119" s="43"/>
      <c r="D119" s="44"/>
      <c r="E119" s="45"/>
      <c r="F119" s="46"/>
      <c r="G119" s="51">
        <f>IF(E119&lt;&gt;"",IF(D119="w",F_Dots,M_Dots),"")</f>
      </c>
      <c r="H119" s="47"/>
      <c r="I119" s="47"/>
      <c r="J119" s="47"/>
      <c r="K119" s="21">
        <f>IF(MAX(H119:J119)&lt;0,0,MAX(H119:J119))</f>
        <v>0</v>
      </c>
      <c r="L119" s="47"/>
      <c r="M119" s="47"/>
      <c r="N119" s="47"/>
      <c r="O119" s="22">
        <f>IF(MAX(L119:N119)&lt;0,0,MAX(L119:N119))</f>
        <v>0</v>
      </c>
      <c r="P119" s="22">
        <f>IF(K119&lt;0,0,K119)+IF(O119&lt;0,0,O119)</f>
        <v>0</v>
      </c>
      <c r="Q119" s="47"/>
      <c r="R119" s="47"/>
      <c r="S119" s="47"/>
      <c r="T119" s="21">
        <f>IF(MAX(Q119:S119)&lt;0,0,MAX(Q119:S119))</f>
        <v>0</v>
      </c>
      <c r="U119" s="30">
        <f>P119+IF(T119&lt;0,0,T119)</f>
        <v>0</v>
      </c>
      <c r="V119" s="33">
        <f>IF(G119&lt;&gt;"",IF(G119&lt;&gt;"Unbekannt",PRODUCT(G119,U119),""),"")</f>
      </c>
    </row>
    <row r="120" spans="1:22" ht="10.5" customHeight="1">
      <c r="A120" s="6"/>
      <c r="B120" s="7"/>
      <c r="C120" s="7"/>
      <c r="D120" s="7"/>
      <c r="E120" s="7"/>
      <c r="F120" s="7"/>
      <c r="G120" s="52"/>
      <c r="H120" s="11" t="s">
        <v>17</v>
      </c>
      <c r="I120" s="11"/>
      <c r="J120" s="11"/>
      <c r="K120" s="53">
        <f>SUM(K116:K119)</f>
        <v>0</v>
      </c>
      <c r="L120" s="11"/>
      <c r="M120" s="11"/>
      <c r="N120" s="11"/>
      <c r="O120" s="48">
        <f>SUM(O116:O119)</f>
        <v>0</v>
      </c>
      <c r="P120" s="48">
        <f>SUM(P116:P119)</f>
        <v>0</v>
      </c>
      <c r="Q120" s="11" t="s">
        <v>18</v>
      </c>
      <c r="R120" s="11"/>
      <c r="S120" s="11"/>
      <c r="T120" s="53">
        <f>SUM(T116:T119)</f>
        <v>0</v>
      </c>
      <c r="U120" s="31" t="s">
        <v>19</v>
      </c>
      <c r="V120" s="54">
        <f>SUM(V116:V119)</f>
        <v>0</v>
      </c>
    </row>
    <row r="121" spans="1:22" ht="10.5" customHeight="1">
      <c r="A121" s="6"/>
      <c r="B121" s="7"/>
      <c r="C121" s="7"/>
      <c r="D121" s="7"/>
      <c r="E121" s="7"/>
      <c r="F121" s="7"/>
      <c r="G121" s="5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8"/>
      <c r="U121" s="32" t="s">
        <v>20</v>
      </c>
      <c r="V121" s="34">
        <f>IF(V120&lt;&gt;"",RANK(V120,PunkteN),"-")</f>
        <v>13</v>
      </c>
    </row>
    <row r="122" ht="10.5" customHeight="1"/>
    <row r="123" spans="1:22" ht="10.5" customHeight="1">
      <c r="A123" s="23"/>
      <c r="B123" s="24"/>
      <c r="C123" s="24"/>
      <c r="D123" s="25" t="s">
        <v>1</v>
      </c>
      <c r="E123" s="41" t="s">
        <v>8</v>
      </c>
      <c r="F123" s="41" t="s">
        <v>9</v>
      </c>
      <c r="G123" s="42" t="s">
        <v>30</v>
      </c>
      <c r="H123" s="62" t="s">
        <v>2</v>
      </c>
      <c r="I123" s="63"/>
      <c r="J123" s="64"/>
      <c r="K123" s="26"/>
      <c r="L123" s="62" t="s">
        <v>3</v>
      </c>
      <c r="M123" s="63"/>
      <c r="N123" s="64"/>
      <c r="O123" s="23"/>
      <c r="P123" s="26"/>
      <c r="Q123" s="62" t="s">
        <v>4</v>
      </c>
      <c r="R123" s="63"/>
      <c r="S123" s="64"/>
      <c r="T123" s="23"/>
      <c r="U123" s="24"/>
      <c r="V123" s="40" t="s">
        <v>30</v>
      </c>
    </row>
    <row r="124" spans="1:22" ht="10.5" customHeight="1">
      <c r="A124" s="35" t="s">
        <v>5</v>
      </c>
      <c r="B124" s="36" t="s">
        <v>6</v>
      </c>
      <c r="C124" s="36" t="s">
        <v>7</v>
      </c>
      <c r="D124" s="27" t="s">
        <v>15</v>
      </c>
      <c r="E124" s="28" t="s">
        <v>16</v>
      </c>
      <c r="F124" s="28" t="s">
        <v>0</v>
      </c>
      <c r="G124" s="29" t="s">
        <v>24</v>
      </c>
      <c r="H124" s="37" t="s">
        <v>10</v>
      </c>
      <c r="I124" s="28" t="s">
        <v>11</v>
      </c>
      <c r="J124" s="38" t="s">
        <v>12</v>
      </c>
      <c r="K124" s="28" t="s">
        <v>13</v>
      </c>
      <c r="L124" s="37" t="s">
        <v>10</v>
      </c>
      <c r="M124" s="28" t="s">
        <v>11</v>
      </c>
      <c r="N124" s="38" t="s">
        <v>12</v>
      </c>
      <c r="O124" s="28" t="s">
        <v>13</v>
      </c>
      <c r="P124" s="39" t="s">
        <v>14</v>
      </c>
      <c r="Q124" s="37" t="s">
        <v>10</v>
      </c>
      <c r="R124" s="28" t="s">
        <v>11</v>
      </c>
      <c r="S124" s="38" t="s">
        <v>12</v>
      </c>
      <c r="T124" s="37" t="s">
        <v>13</v>
      </c>
      <c r="U124" s="28" t="s">
        <v>25</v>
      </c>
      <c r="V124" s="38" t="s">
        <v>26</v>
      </c>
    </row>
    <row r="125" spans="1:22" ht="10.5" customHeight="1">
      <c r="A125" s="43"/>
      <c r="B125" s="43"/>
      <c r="C125" s="43"/>
      <c r="D125" s="44"/>
      <c r="E125" s="45"/>
      <c r="F125" s="46"/>
      <c r="G125" s="51">
        <f>IF(E125&lt;&gt;"",IF(D125="w",F_Dots,M_Dots),"")</f>
      </c>
      <c r="H125" s="47"/>
      <c r="I125" s="47"/>
      <c r="J125" s="47"/>
      <c r="K125" s="21">
        <f>IF(MAX(H125:J125)&lt;0,0,MAX(H125:J125))</f>
        <v>0</v>
      </c>
      <c r="L125" s="47"/>
      <c r="M125" s="47"/>
      <c r="N125" s="47"/>
      <c r="O125" s="22">
        <f>IF(MAX(L125:N125)&lt;0,0,MAX(L125:N125))</f>
        <v>0</v>
      </c>
      <c r="P125" s="22">
        <f>IF(K125&lt;0,0,K125)+IF(O125&lt;0,0,O125)</f>
        <v>0</v>
      </c>
      <c r="Q125" s="47"/>
      <c r="R125" s="47"/>
      <c r="S125" s="47"/>
      <c r="T125" s="21">
        <f>IF(MAX(Q125:S125)&lt;0,0,MAX(Q125:S125))</f>
        <v>0</v>
      </c>
      <c r="U125" s="30">
        <f>P125+IF(T125&lt;0,0,T125)</f>
        <v>0</v>
      </c>
      <c r="V125" s="33">
        <f>IF(G125&lt;&gt;"",IF(G125&lt;&gt;"Unbekannt",PRODUCT(G125,U125),""),"")</f>
      </c>
    </row>
    <row r="126" spans="1:22" ht="10.5" customHeight="1">
      <c r="A126" s="43"/>
      <c r="B126" s="43"/>
      <c r="C126" s="43"/>
      <c r="D126" s="44"/>
      <c r="E126" s="45"/>
      <c r="F126" s="46"/>
      <c r="G126" s="51">
        <f>IF(E126&lt;&gt;"",IF(D126="w",F_Dots,M_Dots),"")</f>
      </c>
      <c r="H126" s="47"/>
      <c r="I126" s="47"/>
      <c r="J126" s="47"/>
      <c r="K126" s="21">
        <f>IF(MAX(H126:J126)&lt;0,0,MAX(H126:J126))</f>
        <v>0</v>
      </c>
      <c r="L126" s="47"/>
      <c r="M126" s="47"/>
      <c r="N126" s="47"/>
      <c r="O126" s="22">
        <f>IF(MAX(L126:N126)&lt;0,0,MAX(L126:N126))</f>
        <v>0</v>
      </c>
      <c r="P126" s="22">
        <f>IF(K126&lt;0,0,K126)+IF(O126&lt;0,0,O126)</f>
        <v>0</v>
      </c>
      <c r="Q126" s="47"/>
      <c r="R126" s="47"/>
      <c r="S126" s="47"/>
      <c r="T126" s="21">
        <f>IF(MAX(Q126:S126)&lt;0,0,MAX(Q126:S126))</f>
        <v>0</v>
      </c>
      <c r="U126" s="30">
        <f>P126+IF(T126&lt;0,0,T126)</f>
        <v>0</v>
      </c>
      <c r="V126" s="33">
        <f>IF(G126&lt;&gt;"",IF(G126&lt;&gt;"Unbekannt",PRODUCT(G126,U126),""),"")</f>
      </c>
    </row>
    <row r="127" spans="1:22" ht="10.5" customHeight="1">
      <c r="A127" s="43"/>
      <c r="B127" s="43"/>
      <c r="C127" s="43"/>
      <c r="D127" s="44"/>
      <c r="E127" s="45"/>
      <c r="F127" s="46"/>
      <c r="G127" s="51">
        <f>IF(E127&lt;&gt;"",IF(D127="w",F_Dots,M_Dots),"")</f>
      </c>
      <c r="H127" s="47"/>
      <c r="I127" s="47"/>
      <c r="J127" s="47"/>
      <c r="K127" s="21">
        <f>IF(MAX(H127:J127)&lt;0,0,MAX(H127:J127))</f>
        <v>0</v>
      </c>
      <c r="L127" s="47"/>
      <c r="M127" s="47"/>
      <c r="N127" s="47"/>
      <c r="O127" s="22">
        <f>IF(MAX(L127:N127)&lt;0,0,MAX(L127:N127))</f>
        <v>0</v>
      </c>
      <c r="P127" s="22">
        <f>IF(K127&lt;0,0,K127)+IF(O127&lt;0,0,O127)</f>
        <v>0</v>
      </c>
      <c r="Q127" s="47"/>
      <c r="R127" s="47"/>
      <c r="S127" s="47"/>
      <c r="T127" s="21">
        <f>IF(MAX(Q127:S127)&lt;0,0,MAX(Q127:S127))</f>
        <v>0</v>
      </c>
      <c r="U127" s="30">
        <f>P127+IF(T127&lt;0,0,T127)</f>
        <v>0</v>
      </c>
      <c r="V127" s="33">
        <f>IF(G127&lt;&gt;"",IF(G127&lt;&gt;"Unbekannt",PRODUCT(G127,U127),""),"")</f>
      </c>
    </row>
    <row r="128" spans="1:22" ht="10.5" customHeight="1">
      <c r="A128" s="43"/>
      <c r="B128" s="43"/>
      <c r="C128" s="43"/>
      <c r="D128" s="44"/>
      <c r="E128" s="45"/>
      <c r="F128" s="46"/>
      <c r="G128" s="51">
        <f>IF(E128&lt;&gt;"",IF(D128="w",F_Dots,M_Dots),"")</f>
      </c>
      <c r="H128" s="47"/>
      <c r="I128" s="47"/>
      <c r="J128" s="47"/>
      <c r="K128" s="21">
        <f>IF(MAX(H128:J128)&lt;0,0,MAX(H128:J128))</f>
        <v>0</v>
      </c>
      <c r="L128" s="47"/>
      <c r="M128" s="47"/>
      <c r="N128" s="47"/>
      <c r="O128" s="22">
        <f>IF(MAX(L128:N128)&lt;0,0,MAX(L128:N128))</f>
        <v>0</v>
      </c>
      <c r="P128" s="22">
        <f>IF(K128&lt;0,0,K128)+IF(O128&lt;0,0,O128)</f>
        <v>0</v>
      </c>
      <c r="Q128" s="47"/>
      <c r="R128" s="47"/>
      <c r="S128" s="47"/>
      <c r="T128" s="21">
        <f>IF(MAX(Q128:S128)&lt;0,0,MAX(Q128:S128))</f>
        <v>0</v>
      </c>
      <c r="U128" s="30">
        <f>P128+IF(T128&lt;0,0,T128)</f>
        <v>0</v>
      </c>
      <c r="V128" s="33">
        <f>IF(G128&lt;&gt;"",IF(G128&lt;&gt;"Unbekannt",PRODUCT(G128,U128),""),"")</f>
      </c>
    </row>
    <row r="129" spans="1:22" ht="10.5" customHeight="1">
      <c r="A129" s="6"/>
      <c r="B129" s="7"/>
      <c r="C129" s="7"/>
      <c r="D129" s="7"/>
      <c r="E129" s="7"/>
      <c r="F129" s="7"/>
      <c r="G129" s="52"/>
      <c r="H129" s="11" t="s">
        <v>17</v>
      </c>
      <c r="I129" s="11"/>
      <c r="J129" s="11"/>
      <c r="K129" s="53">
        <f>SUM(K125:K128)</f>
        <v>0</v>
      </c>
      <c r="L129" s="11"/>
      <c r="M129" s="11"/>
      <c r="N129" s="11"/>
      <c r="O129" s="48">
        <f>SUM(O125:O128)</f>
        <v>0</v>
      </c>
      <c r="P129" s="48">
        <f>SUM(P125:P128)</f>
        <v>0</v>
      </c>
      <c r="Q129" s="11" t="s">
        <v>18</v>
      </c>
      <c r="R129" s="11"/>
      <c r="S129" s="11"/>
      <c r="T129" s="53">
        <f>SUM(T125:T128)</f>
        <v>0</v>
      </c>
      <c r="U129" s="31" t="s">
        <v>19</v>
      </c>
      <c r="V129" s="54">
        <f>SUM(V125:V128)</f>
        <v>0</v>
      </c>
    </row>
    <row r="130" spans="1:22" ht="10.5" customHeight="1">
      <c r="A130" s="6"/>
      <c r="B130" s="7"/>
      <c r="C130" s="7"/>
      <c r="D130" s="7"/>
      <c r="E130" s="7"/>
      <c r="F130" s="7"/>
      <c r="G130" s="5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32" t="s">
        <v>20</v>
      </c>
      <c r="V130" s="34">
        <f>IF(V129&lt;&gt;"",RANK(V129,PunkteN),"-")</f>
        <v>13</v>
      </c>
    </row>
    <row r="131" ht="10.5" customHeight="1"/>
    <row r="132" spans="1:22" ht="10.5" customHeight="1">
      <c r="A132" s="23"/>
      <c r="B132" s="24"/>
      <c r="C132" s="24"/>
      <c r="D132" s="25" t="s">
        <v>1</v>
      </c>
      <c r="E132" s="41" t="s">
        <v>8</v>
      </c>
      <c r="F132" s="41" t="s">
        <v>9</v>
      </c>
      <c r="G132" s="42" t="s">
        <v>30</v>
      </c>
      <c r="H132" s="62" t="s">
        <v>2</v>
      </c>
      <c r="I132" s="63"/>
      <c r="J132" s="64"/>
      <c r="K132" s="26"/>
      <c r="L132" s="62" t="s">
        <v>3</v>
      </c>
      <c r="M132" s="63"/>
      <c r="N132" s="64"/>
      <c r="O132" s="23"/>
      <c r="P132" s="26"/>
      <c r="Q132" s="62" t="s">
        <v>4</v>
      </c>
      <c r="R132" s="63"/>
      <c r="S132" s="64"/>
      <c r="T132" s="23"/>
      <c r="U132" s="24"/>
      <c r="V132" s="40" t="s">
        <v>30</v>
      </c>
    </row>
    <row r="133" spans="1:22" ht="10.5" customHeight="1">
      <c r="A133" s="35" t="s">
        <v>5</v>
      </c>
      <c r="B133" s="36" t="s">
        <v>6</v>
      </c>
      <c r="C133" s="36" t="s">
        <v>7</v>
      </c>
      <c r="D133" s="27" t="s">
        <v>15</v>
      </c>
      <c r="E133" s="28" t="s">
        <v>16</v>
      </c>
      <c r="F133" s="28" t="s">
        <v>0</v>
      </c>
      <c r="G133" s="29" t="s">
        <v>24</v>
      </c>
      <c r="H133" s="37" t="s">
        <v>10</v>
      </c>
      <c r="I133" s="28" t="s">
        <v>11</v>
      </c>
      <c r="J133" s="38" t="s">
        <v>12</v>
      </c>
      <c r="K133" s="28" t="s">
        <v>13</v>
      </c>
      <c r="L133" s="37" t="s">
        <v>10</v>
      </c>
      <c r="M133" s="28" t="s">
        <v>11</v>
      </c>
      <c r="N133" s="38" t="s">
        <v>12</v>
      </c>
      <c r="O133" s="28" t="s">
        <v>13</v>
      </c>
      <c r="P133" s="39" t="s">
        <v>14</v>
      </c>
      <c r="Q133" s="37" t="s">
        <v>10</v>
      </c>
      <c r="R133" s="28" t="s">
        <v>11</v>
      </c>
      <c r="S133" s="38" t="s">
        <v>12</v>
      </c>
      <c r="T133" s="37" t="s">
        <v>13</v>
      </c>
      <c r="U133" s="28" t="s">
        <v>25</v>
      </c>
      <c r="V133" s="38" t="s">
        <v>26</v>
      </c>
    </row>
    <row r="134" spans="1:22" ht="10.5" customHeight="1">
      <c r="A134" s="43"/>
      <c r="B134" s="43"/>
      <c r="C134" s="43"/>
      <c r="D134" s="44"/>
      <c r="E134" s="45"/>
      <c r="F134" s="46"/>
      <c r="G134" s="51">
        <f>IF(E134&lt;&gt;"",IF(D134="w",F_Dots,M_Dots),"")</f>
      </c>
      <c r="H134" s="47"/>
      <c r="I134" s="47"/>
      <c r="J134" s="47"/>
      <c r="K134" s="21">
        <f>IF(MAX(H134:J134)&lt;0,0,MAX(H134:J134))</f>
        <v>0</v>
      </c>
      <c r="L134" s="47"/>
      <c r="M134" s="47"/>
      <c r="N134" s="47"/>
      <c r="O134" s="22">
        <f>IF(MAX(L134:N134)&lt;0,0,MAX(L134:N134))</f>
        <v>0</v>
      </c>
      <c r="P134" s="22">
        <f>IF(K134&lt;0,0,K134)+IF(O134&lt;0,0,O134)</f>
        <v>0</v>
      </c>
      <c r="Q134" s="47"/>
      <c r="R134" s="47"/>
      <c r="S134" s="47"/>
      <c r="T134" s="21">
        <f>IF(MAX(Q134:S134)&lt;0,0,MAX(Q134:S134))</f>
        <v>0</v>
      </c>
      <c r="U134" s="30">
        <f>P134+IF(T134&lt;0,0,T134)</f>
        <v>0</v>
      </c>
      <c r="V134" s="33">
        <f>IF(G134&lt;&gt;"",IF(G134&lt;&gt;"Unbekannt",PRODUCT(G134,U134),""),"")</f>
      </c>
    </row>
    <row r="135" spans="1:22" ht="10.5" customHeight="1">
      <c r="A135" s="43"/>
      <c r="B135" s="43"/>
      <c r="C135" s="43"/>
      <c r="D135" s="44"/>
      <c r="E135" s="45"/>
      <c r="F135" s="46"/>
      <c r="G135" s="51">
        <f>IF(E135&lt;&gt;"",IF(D135="w",F_Dots,M_Dots),"")</f>
      </c>
      <c r="H135" s="47"/>
      <c r="I135" s="47"/>
      <c r="J135" s="47"/>
      <c r="K135" s="21">
        <f>IF(MAX(H135:J135)&lt;0,0,MAX(H135:J135))</f>
        <v>0</v>
      </c>
      <c r="L135" s="47"/>
      <c r="M135" s="47"/>
      <c r="N135" s="47"/>
      <c r="O135" s="22">
        <f>IF(MAX(L135:N135)&lt;0,0,MAX(L135:N135))</f>
        <v>0</v>
      </c>
      <c r="P135" s="22">
        <f>IF(K135&lt;0,0,K135)+IF(O135&lt;0,0,O135)</f>
        <v>0</v>
      </c>
      <c r="Q135" s="47"/>
      <c r="R135" s="47"/>
      <c r="S135" s="47"/>
      <c r="T135" s="21">
        <f>IF(MAX(Q135:S135)&lt;0,0,MAX(Q135:S135))</f>
        <v>0</v>
      </c>
      <c r="U135" s="30">
        <f>P135+IF(T135&lt;0,0,T135)</f>
        <v>0</v>
      </c>
      <c r="V135" s="33">
        <f>IF(G135&lt;&gt;"",IF(G135&lt;&gt;"Unbekannt",PRODUCT(G135,U135),""),"")</f>
      </c>
    </row>
    <row r="136" spans="1:22" ht="10.5" customHeight="1">
      <c r="A136" s="43"/>
      <c r="B136" s="43"/>
      <c r="C136" s="43"/>
      <c r="D136" s="44"/>
      <c r="E136" s="45"/>
      <c r="F136" s="46"/>
      <c r="G136" s="51">
        <f>IF(E136&lt;&gt;"",IF(D136="w",F_Dots,M_Dots),"")</f>
      </c>
      <c r="H136" s="47"/>
      <c r="I136" s="47"/>
      <c r="J136" s="47"/>
      <c r="K136" s="21">
        <f>IF(MAX(H136:J136)&lt;0,0,MAX(H136:J136))</f>
        <v>0</v>
      </c>
      <c r="L136" s="47"/>
      <c r="M136" s="47"/>
      <c r="N136" s="47"/>
      <c r="O136" s="22">
        <f>IF(MAX(L136:N136)&lt;0,0,MAX(L136:N136))</f>
        <v>0</v>
      </c>
      <c r="P136" s="22">
        <f>IF(K136&lt;0,0,K136)+IF(O136&lt;0,0,O136)</f>
        <v>0</v>
      </c>
      <c r="Q136" s="47"/>
      <c r="R136" s="47"/>
      <c r="S136" s="47"/>
      <c r="T136" s="21">
        <f>IF(MAX(Q136:S136)&lt;0,0,MAX(Q136:S136))</f>
        <v>0</v>
      </c>
      <c r="U136" s="30">
        <f>P136+IF(T136&lt;0,0,T136)</f>
        <v>0</v>
      </c>
      <c r="V136" s="33">
        <f>IF(G136&lt;&gt;"",IF(G136&lt;&gt;"Unbekannt",PRODUCT(G136,U136),""),"")</f>
      </c>
    </row>
    <row r="137" spans="1:22" ht="10.5" customHeight="1">
      <c r="A137" s="43"/>
      <c r="B137" s="43"/>
      <c r="C137" s="43"/>
      <c r="D137" s="44"/>
      <c r="E137" s="45"/>
      <c r="F137" s="46"/>
      <c r="G137" s="51">
        <f>IF(E137&lt;&gt;"",IF(D137="w",F_Dots,M_Dots),"")</f>
      </c>
      <c r="H137" s="47"/>
      <c r="I137" s="47"/>
      <c r="J137" s="47"/>
      <c r="K137" s="21">
        <f>IF(MAX(H137:J137)&lt;0,0,MAX(H137:J137))</f>
        <v>0</v>
      </c>
      <c r="L137" s="47"/>
      <c r="M137" s="47"/>
      <c r="N137" s="47"/>
      <c r="O137" s="22">
        <f>IF(MAX(L137:N137)&lt;0,0,MAX(L137:N137))</f>
        <v>0</v>
      </c>
      <c r="P137" s="22">
        <f>IF(K137&lt;0,0,K137)+IF(O137&lt;0,0,O137)</f>
        <v>0</v>
      </c>
      <c r="Q137" s="47"/>
      <c r="R137" s="47"/>
      <c r="S137" s="47"/>
      <c r="T137" s="21">
        <f>IF(MAX(Q137:S137)&lt;0,0,MAX(Q137:S137))</f>
        <v>0</v>
      </c>
      <c r="U137" s="30">
        <f>P137+IF(T137&lt;0,0,T137)</f>
        <v>0</v>
      </c>
      <c r="V137" s="33">
        <f>IF(G137&lt;&gt;"",IF(G137&lt;&gt;"Unbekannt",PRODUCT(G137,U137),""),"")</f>
      </c>
    </row>
    <row r="138" spans="1:22" ht="10.5" customHeight="1">
      <c r="A138" s="6"/>
      <c r="B138" s="7"/>
      <c r="C138" s="7"/>
      <c r="D138" s="7"/>
      <c r="E138" s="7"/>
      <c r="F138" s="7"/>
      <c r="G138" s="52"/>
      <c r="H138" s="11" t="s">
        <v>17</v>
      </c>
      <c r="I138" s="11"/>
      <c r="J138" s="11"/>
      <c r="K138" s="53">
        <f>SUM(K134:K137)</f>
        <v>0</v>
      </c>
      <c r="L138" s="11"/>
      <c r="M138" s="11"/>
      <c r="N138" s="11"/>
      <c r="O138" s="48">
        <f>SUM(O134:O137)</f>
        <v>0</v>
      </c>
      <c r="P138" s="48">
        <f>SUM(P134:P137)</f>
        <v>0</v>
      </c>
      <c r="Q138" s="11" t="s">
        <v>18</v>
      </c>
      <c r="R138" s="11"/>
      <c r="S138" s="11"/>
      <c r="T138" s="53">
        <f>SUM(T134:T137)</f>
        <v>0</v>
      </c>
      <c r="U138" s="31" t="s">
        <v>19</v>
      </c>
      <c r="V138" s="54">
        <f>SUM(V134:V137)</f>
        <v>0</v>
      </c>
    </row>
    <row r="139" spans="1:22" ht="10.5" customHeight="1">
      <c r="A139" s="6"/>
      <c r="B139" s="7"/>
      <c r="C139" s="7"/>
      <c r="D139" s="7"/>
      <c r="E139" s="7"/>
      <c r="F139" s="7"/>
      <c r="G139" s="5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8"/>
      <c r="U139" s="32" t="s">
        <v>20</v>
      </c>
      <c r="V139" s="34">
        <f>IF(V138&lt;&gt;"",RANK(V138,PunkteN),"-")</f>
        <v>13</v>
      </c>
    </row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</sheetData>
  <sheetProtection/>
  <mergeCells count="84">
    <mergeCell ref="W26:W27"/>
    <mergeCell ref="X26:X27"/>
    <mergeCell ref="Y26:Y27"/>
    <mergeCell ref="Y28:Y29"/>
    <mergeCell ref="X28:X29"/>
    <mergeCell ref="W28:W29"/>
    <mergeCell ref="W22:W23"/>
    <mergeCell ref="X22:X23"/>
    <mergeCell ref="Y22:Y23"/>
    <mergeCell ref="Y24:Y25"/>
    <mergeCell ref="X24:X25"/>
    <mergeCell ref="W24:W25"/>
    <mergeCell ref="W20:W21"/>
    <mergeCell ref="W18:W19"/>
    <mergeCell ref="X18:X19"/>
    <mergeCell ref="Y18:Y19"/>
    <mergeCell ref="Y20:Y21"/>
    <mergeCell ref="X20:X21"/>
    <mergeCell ref="A2:S2"/>
    <mergeCell ref="A4:O4"/>
    <mergeCell ref="Y16:Y17"/>
    <mergeCell ref="X16:X17"/>
    <mergeCell ref="W16:W17"/>
    <mergeCell ref="Y14:Y15"/>
    <mergeCell ref="X14:X15"/>
    <mergeCell ref="W14:W15"/>
    <mergeCell ref="W10:W11"/>
    <mergeCell ref="X10:X11"/>
    <mergeCell ref="Y10:Y11"/>
    <mergeCell ref="W12:W13"/>
    <mergeCell ref="X12:X13"/>
    <mergeCell ref="Y12:Y13"/>
    <mergeCell ref="W6:W7"/>
    <mergeCell ref="X6:X7"/>
    <mergeCell ref="Y6:Y7"/>
    <mergeCell ref="W8:W9"/>
    <mergeCell ref="X8:X9"/>
    <mergeCell ref="Y8:Y9"/>
    <mergeCell ref="H132:J132"/>
    <mergeCell ref="L132:N132"/>
    <mergeCell ref="Q132:S132"/>
    <mergeCell ref="H114:J114"/>
    <mergeCell ref="L114:N114"/>
    <mergeCell ref="Q114:S114"/>
    <mergeCell ref="H123:J123"/>
    <mergeCell ref="L123:N123"/>
    <mergeCell ref="Q123:S123"/>
    <mergeCell ref="H96:J96"/>
    <mergeCell ref="L96:N96"/>
    <mergeCell ref="Q96:S96"/>
    <mergeCell ref="H105:J105"/>
    <mergeCell ref="L105:N105"/>
    <mergeCell ref="Q105:S105"/>
    <mergeCell ref="H78:J78"/>
    <mergeCell ref="L78:N78"/>
    <mergeCell ref="Q78:S78"/>
    <mergeCell ref="H87:J87"/>
    <mergeCell ref="L87:N87"/>
    <mergeCell ref="Q87:S87"/>
    <mergeCell ref="H60:J60"/>
    <mergeCell ref="L60:N60"/>
    <mergeCell ref="Q60:S60"/>
    <mergeCell ref="H69:J69"/>
    <mergeCell ref="L69:N69"/>
    <mergeCell ref="Q69:S69"/>
    <mergeCell ref="H51:J51"/>
    <mergeCell ref="L51:N51"/>
    <mergeCell ref="Q51:S51"/>
    <mergeCell ref="H24:J24"/>
    <mergeCell ref="L24:N24"/>
    <mergeCell ref="Q24:S24"/>
    <mergeCell ref="H33:J33"/>
    <mergeCell ref="L33:N33"/>
    <mergeCell ref="Q33:S33"/>
    <mergeCell ref="H42:J42"/>
    <mergeCell ref="U5:V5"/>
    <mergeCell ref="H6:J6"/>
    <mergeCell ref="L42:N42"/>
    <mergeCell ref="Q42:S42"/>
    <mergeCell ref="H15:J15"/>
    <mergeCell ref="L15:N15"/>
    <mergeCell ref="Q15:S15"/>
    <mergeCell ref="L6:N6"/>
    <mergeCell ref="Q6:S6"/>
  </mergeCells>
  <conditionalFormatting sqref="H9:J11 I8:J8">
    <cfRule type="cellIs" priority="279" dxfId="48" operator="lessThan" stopIfTrue="1">
      <formula>0</formula>
    </cfRule>
  </conditionalFormatting>
  <conditionalFormatting sqref="L8:N11">
    <cfRule type="cellIs" priority="278" dxfId="48" operator="lessThan" stopIfTrue="1">
      <formula>0</formula>
    </cfRule>
  </conditionalFormatting>
  <conditionalFormatting sqref="Q8:S11">
    <cfRule type="cellIs" priority="277" dxfId="48" operator="lessThan" stopIfTrue="1">
      <formula>0</formula>
    </cfRule>
  </conditionalFormatting>
  <conditionalFormatting sqref="H18:J20 I17:J17">
    <cfRule type="cellIs" priority="57" dxfId="48" operator="lessThan" stopIfTrue="1">
      <formula>0</formula>
    </cfRule>
  </conditionalFormatting>
  <conditionalFormatting sqref="L17:N20">
    <cfRule type="cellIs" priority="56" dxfId="48" operator="lessThan" stopIfTrue="1">
      <formula>0</formula>
    </cfRule>
  </conditionalFormatting>
  <conditionalFormatting sqref="Q17:S20">
    <cfRule type="cellIs" priority="55" dxfId="48" operator="lessThan" stopIfTrue="1">
      <formula>0</formula>
    </cfRule>
  </conditionalFormatting>
  <conditionalFormatting sqref="H27:J29 I26:J26">
    <cfRule type="cellIs" priority="42" dxfId="48" operator="lessThan" stopIfTrue="1">
      <formula>0</formula>
    </cfRule>
  </conditionalFormatting>
  <conditionalFormatting sqref="L26:N29">
    <cfRule type="cellIs" priority="41" dxfId="48" operator="lessThan" stopIfTrue="1">
      <formula>0</formula>
    </cfRule>
  </conditionalFormatting>
  <conditionalFormatting sqref="Q26:S29">
    <cfRule type="cellIs" priority="40" dxfId="48" operator="lessThan" stopIfTrue="1">
      <formula>0</formula>
    </cfRule>
  </conditionalFormatting>
  <conditionalFormatting sqref="H35:J38">
    <cfRule type="cellIs" priority="39" dxfId="48" operator="lessThan" stopIfTrue="1">
      <formula>0</formula>
    </cfRule>
  </conditionalFormatting>
  <conditionalFormatting sqref="L35:N38">
    <cfRule type="cellIs" priority="38" dxfId="48" operator="lessThan" stopIfTrue="1">
      <formula>0</formula>
    </cfRule>
  </conditionalFormatting>
  <conditionalFormatting sqref="Q35:S38">
    <cfRule type="cellIs" priority="37" dxfId="48" operator="lessThan" stopIfTrue="1">
      <formula>0</formula>
    </cfRule>
  </conditionalFormatting>
  <conditionalFormatting sqref="H44:J47">
    <cfRule type="cellIs" priority="36" dxfId="48" operator="lessThan" stopIfTrue="1">
      <formula>0</formula>
    </cfRule>
  </conditionalFormatting>
  <conditionalFormatting sqref="L44:N47">
    <cfRule type="cellIs" priority="35" dxfId="48" operator="lessThan" stopIfTrue="1">
      <formula>0</formula>
    </cfRule>
  </conditionalFormatting>
  <conditionalFormatting sqref="Q44:S47">
    <cfRule type="cellIs" priority="34" dxfId="48" operator="lessThan" stopIfTrue="1">
      <formula>0</formula>
    </cfRule>
  </conditionalFormatting>
  <conditionalFormatting sqref="H53:J56">
    <cfRule type="cellIs" priority="33" dxfId="48" operator="lessThan" stopIfTrue="1">
      <formula>0</formula>
    </cfRule>
  </conditionalFormatting>
  <conditionalFormatting sqref="L53:N56">
    <cfRule type="cellIs" priority="32" dxfId="48" operator="lessThan" stopIfTrue="1">
      <formula>0</formula>
    </cfRule>
  </conditionalFormatting>
  <conditionalFormatting sqref="Q53:S56">
    <cfRule type="cellIs" priority="31" dxfId="48" operator="lessThan" stopIfTrue="1">
      <formula>0</formula>
    </cfRule>
  </conditionalFormatting>
  <conditionalFormatting sqref="H62:J65">
    <cfRule type="cellIs" priority="30" dxfId="48" operator="lessThan" stopIfTrue="1">
      <formula>0</formula>
    </cfRule>
  </conditionalFormatting>
  <conditionalFormatting sqref="L62:N65">
    <cfRule type="cellIs" priority="29" dxfId="48" operator="lessThan" stopIfTrue="1">
      <formula>0</formula>
    </cfRule>
  </conditionalFormatting>
  <conditionalFormatting sqref="Q62:S65">
    <cfRule type="cellIs" priority="28" dxfId="48" operator="lessThan" stopIfTrue="1">
      <formula>0</formula>
    </cfRule>
  </conditionalFormatting>
  <conditionalFormatting sqref="H71:J74">
    <cfRule type="cellIs" priority="27" dxfId="48" operator="lessThan" stopIfTrue="1">
      <formula>0</formula>
    </cfRule>
  </conditionalFormatting>
  <conditionalFormatting sqref="L71:N74">
    <cfRule type="cellIs" priority="26" dxfId="48" operator="lessThan" stopIfTrue="1">
      <formula>0</formula>
    </cfRule>
  </conditionalFormatting>
  <conditionalFormatting sqref="Q71:S74">
    <cfRule type="cellIs" priority="25" dxfId="48" operator="lessThan" stopIfTrue="1">
      <formula>0</formula>
    </cfRule>
  </conditionalFormatting>
  <conditionalFormatting sqref="H80:J83">
    <cfRule type="cellIs" priority="24" dxfId="48" operator="lessThan" stopIfTrue="1">
      <formula>0</formula>
    </cfRule>
  </conditionalFormatting>
  <conditionalFormatting sqref="L80:N83">
    <cfRule type="cellIs" priority="23" dxfId="48" operator="lessThan" stopIfTrue="1">
      <formula>0</formula>
    </cfRule>
  </conditionalFormatting>
  <conditionalFormatting sqref="Q80:S83">
    <cfRule type="cellIs" priority="22" dxfId="48" operator="lessThan" stopIfTrue="1">
      <formula>0</formula>
    </cfRule>
  </conditionalFormatting>
  <conditionalFormatting sqref="H89:J92">
    <cfRule type="cellIs" priority="21" dxfId="48" operator="lessThan" stopIfTrue="1">
      <formula>0</formula>
    </cfRule>
  </conditionalFormatting>
  <conditionalFormatting sqref="L89:N92">
    <cfRule type="cellIs" priority="20" dxfId="48" operator="lessThan" stopIfTrue="1">
      <formula>0</formula>
    </cfRule>
  </conditionalFormatting>
  <conditionalFormatting sqref="Q89:S92">
    <cfRule type="cellIs" priority="19" dxfId="48" operator="lessThan" stopIfTrue="1">
      <formula>0</formula>
    </cfRule>
  </conditionalFormatting>
  <conditionalFormatting sqref="H98:J101">
    <cfRule type="cellIs" priority="18" dxfId="48" operator="lessThan" stopIfTrue="1">
      <formula>0</formula>
    </cfRule>
  </conditionalFormatting>
  <conditionalFormatting sqref="L98:N101">
    <cfRule type="cellIs" priority="17" dxfId="48" operator="lessThan" stopIfTrue="1">
      <formula>0</formula>
    </cfRule>
  </conditionalFormatting>
  <conditionalFormatting sqref="Q98:S101">
    <cfRule type="cellIs" priority="16" dxfId="48" operator="lessThan" stopIfTrue="1">
      <formula>0</formula>
    </cfRule>
  </conditionalFormatting>
  <conditionalFormatting sqref="H107:J110">
    <cfRule type="cellIs" priority="15" dxfId="48" operator="lessThan" stopIfTrue="1">
      <formula>0</formula>
    </cfRule>
  </conditionalFormatting>
  <conditionalFormatting sqref="L107:N110">
    <cfRule type="cellIs" priority="14" dxfId="48" operator="lessThan" stopIfTrue="1">
      <formula>0</formula>
    </cfRule>
  </conditionalFormatting>
  <conditionalFormatting sqref="Q107:S110">
    <cfRule type="cellIs" priority="13" dxfId="48" operator="lessThan" stopIfTrue="1">
      <formula>0</formula>
    </cfRule>
  </conditionalFormatting>
  <conditionalFormatting sqref="H116:J119">
    <cfRule type="cellIs" priority="12" dxfId="48" operator="lessThan" stopIfTrue="1">
      <formula>0</formula>
    </cfRule>
  </conditionalFormatting>
  <conditionalFormatting sqref="L116:N119">
    <cfRule type="cellIs" priority="11" dxfId="48" operator="lessThan" stopIfTrue="1">
      <formula>0</formula>
    </cfRule>
  </conditionalFormatting>
  <conditionalFormatting sqref="Q116:S119">
    <cfRule type="cellIs" priority="10" dxfId="48" operator="lessThan" stopIfTrue="1">
      <formula>0</formula>
    </cfRule>
  </conditionalFormatting>
  <conditionalFormatting sqref="H125:J128">
    <cfRule type="cellIs" priority="9" dxfId="48" operator="lessThan" stopIfTrue="1">
      <formula>0</formula>
    </cfRule>
  </conditionalFormatting>
  <conditionalFormatting sqref="L125:N128">
    <cfRule type="cellIs" priority="8" dxfId="48" operator="lessThan" stopIfTrue="1">
      <formula>0</formula>
    </cfRule>
  </conditionalFormatting>
  <conditionalFormatting sqref="Q125:S128">
    <cfRule type="cellIs" priority="7" dxfId="48" operator="lessThan" stopIfTrue="1">
      <formula>0</formula>
    </cfRule>
  </conditionalFormatting>
  <conditionalFormatting sqref="H134:J137">
    <cfRule type="cellIs" priority="6" dxfId="48" operator="lessThan" stopIfTrue="1">
      <formula>0</formula>
    </cfRule>
  </conditionalFormatting>
  <conditionalFormatting sqref="L134:N137">
    <cfRule type="cellIs" priority="5" dxfId="48" operator="lessThan" stopIfTrue="1">
      <formula>0</formula>
    </cfRule>
  </conditionalFormatting>
  <conditionalFormatting sqref="Q134:S137">
    <cfRule type="cellIs" priority="4" dxfId="48" operator="lessThan" stopIfTrue="1">
      <formula>0</formula>
    </cfRule>
  </conditionalFormatting>
  <conditionalFormatting sqref="H26">
    <cfRule type="cellIs" priority="3" dxfId="48" operator="lessThan" stopIfTrue="1">
      <formula>0</formula>
    </cfRule>
  </conditionalFormatting>
  <conditionalFormatting sqref="H17">
    <cfRule type="cellIs" priority="2" dxfId="48" operator="lessThan" stopIfTrue="1">
      <formula>0</formula>
    </cfRule>
  </conditionalFormatting>
  <conditionalFormatting sqref="H8">
    <cfRule type="cellIs" priority="1" dxfId="48" operator="lessThan" stopIfTrue="1">
      <formula>0</formula>
    </cfRule>
  </conditionalFormatting>
  <dataValidations count="3">
    <dataValidation type="list" allowBlank="1" showInputMessage="1" showErrorMessage="1" promptTitle="Geschlecht eintragen!" prompt="w = weiblich&#10;m = männlich" sqref="D8:D11 D17:D20 D26:D29 D35:D38 D44:D47 D53:D56 D62:D65 D71:D74 D80:D83 D89:D92 D98:D101 D107:D110 D116:D119 D125:D128 D134:D137">
      <formula1>"w,m"</formula1>
    </dataValidation>
    <dataValidation type="custom" allowBlank="1" showInputMessage="1" showErrorMessage="1" promptTitle="Achtung Formel!" prompt="Zelle kann nicht überschrieben werden!" errorTitle="Achtung!" error="Vorsicht, in dieser Zelle steht eine Formel, die nicht überschrieben werden darf!" sqref="G8:G11 O8:P11 T8:V11 K8:K11 G17:G20 O17:P20 T17:V20 K17:K20 G26:G29 O26:P29 T26:V29 K26:K29 G35:G38 O35:P38 T35:V38 K35:K38 G44:G47 O44:P47 T44:V47 K44:K47 G53:G56 O53:P56 T53:V56 K53:K56 G62:G65 O62:P65 T62:V65 K62:K65 G71:G74 O71:P74 T71:V74 K71:K74 G80:G83 O80:P83 T80:V83 K80:K83 G89:G92 O89:P92 T89:V92 K89:K92 G98:G101 O98:P101 T98:V101 K98:K101 G107:G110 O107:P110 T107:V110 K107:K110 G116:G119 O116:P119 T116:V119 K116:K119 G125:G128 O125:P128 T125:V128 K125:K128 G134:G137 O134:P137 T134:V137 K134:K137">
      <formula1>ISBLANK(INDIRECT("ZS",0))</formula1>
    </dataValidation>
    <dataValidation errorStyle="warning" type="custom" allowBlank="1" showInputMessage="1" showErrorMessage="1" errorTitle="Eingabefehler?" error="Rekordversuch?&#10;Ansonsten sind nur Werte, die durch 2,5 teilbar sind, erlaubt." sqref="H17:J20 L8:N11 Q8:S11 H26:J29 L17:N20 Q17:S20 Q134:S137 L26:N29 Q26:S29 H35:J38 L35:N38 Q35:S38 H44:J47 L44:N47 Q44:S47 H53:J56 L53:N56 Q53:S56 H62:J65 L62:N65 Q62:S65 H71:J74 L71:N74 Q71:S74 H80:J83 L80:N83 Q80:S83 H89:J92 L89:N92 Q89:S92 H98:J101 L98:N101 Q98:S101 H107:J110 L107:N110 Q107:S110 H116:J119 L116:N119 Q116:S119 H125:J128 L125:N128 Q125:S128 H134:J137 L134:N137 H8:J11">
      <formula1>AND(MOD(H17,2.5)=0,H17&lt;1000)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3" sqref="K13"/>
    </sheetView>
  </sheetViews>
  <sheetFormatPr defaultColWidth="11.421875" defaultRowHeight="15"/>
  <sheetData>
    <row r="1" spans="1:11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49" customFormat="1" ht="1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49" customFormat="1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49" customFormat="1" ht="15">
      <c r="A6" s="50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49" customFormat="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49" customFormat="1" ht="15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49" customFormat="1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s="49" customFormat="1" ht="15">
      <c r="A10" s="50" t="s">
        <v>27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49" customFormat="1" ht="15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s="49" customFormat="1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49" customFormat="1" ht="15">
      <c r="A17" s="50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49" customFormat="1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HPolster (LAG-N)</dc:creator>
  <cp:keywords/>
  <dc:description/>
  <cp:lastModifiedBy>LD</cp:lastModifiedBy>
  <cp:lastPrinted>2022-11-01T19:09:45Z</cp:lastPrinted>
  <dcterms:created xsi:type="dcterms:W3CDTF">2011-02-09T13:54:20Z</dcterms:created>
  <dcterms:modified xsi:type="dcterms:W3CDTF">2022-11-22T11:26:40Z</dcterms:modified>
  <cp:category/>
  <cp:version/>
  <cp:contentType/>
  <cp:contentStatus/>
</cp:coreProperties>
</file>